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Naskenovano\PYRF 2026\Výsledky\"/>
    </mc:Choice>
  </mc:AlternateContent>
  <xr:revisionPtr revIDLastSave="0" documentId="13_ncr:1_{4366AB3D-FD27-4667-9B97-2736FA0C190D}" xr6:coauthVersionLast="47" xr6:coauthVersionMax="47" xr10:uidLastSave="{00000000-0000-0000-0000-000000000000}"/>
  <bookViews>
    <workbookView xWindow="25695" yWindow="0" windowWidth="26010" windowHeight="20985" tabRatio="986" activeTab="2" xr2:uid="{00000000-000D-0000-FFFF-FFFF00000000}"/>
  </bookViews>
  <sheets>
    <sheet name="Pools" sheetId="1" r:id="rId1"/>
    <sheet name="Matches" sheetId="5" r:id="rId2"/>
    <sheet name="Final Standing" sheetId="3" r:id="rId3"/>
  </sheets>
  <definedNames>
    <definedName name="_xlnm.Print_Area" localSheetId="1">Matches!$B$1:$AL$22</definedName>
  </definedNames>
  <calcPr calcId="18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" i="3" l="1"/>
  <c r="AN23" i="5"/>
  <c r="AR23" i="5" s="1"/>
  <c r="AP23" i="5"/>
  <c r="AV23" i="5" s="1"/>
  <c r="AN16" i="5"/>
  <c r="AR16" i="5" s="1"/>
  <c r="AS16" i="5"/>
  <c r="AP16" i="5"/>
  <c r="AV16" i="5"/>
  <c r="AW16" i="5"/>
  <c r="AX16" i="5"/>
  <c r="G19" i="5"/>
  <c r="G18" i="5"/>
  <c r="G17" i="5"/>
  <c r="AT23" i="5" l="1"/>
  <c r="AW23" i="5"/>
  <c r="AS23" i="5"/>
  <c r="AX23" i="5"/>
  <c r="AT16" i="5"/>
  <c r="G29" i="5"/>
  <c r="G28" i="5"/>
  <c r="G27" i="5"/>
  <c r="E29" i="5"/>
  <c r="E28" i="5"/>
  <c r="E27" i="5"/>
  <c r="G26" i="5"/>
  <c r="G25" i="5"/>
  <c r="G24" i="5"/>
  <c r="E26" i="5"/>
  <c r="E25" i="5"/>
  <c r="E24" i="5"/>
  <c r="G22" i="5"/>
  <c r="G21" i="5"/>
  <c r="E22" i="5"/>
  <c r="E21" i="5"/>
  <c r="G20" i="5"/>
  <c r="E20" i="5"/>
  <c r="E19" i="5"/>
  <c r="E18" i="5"/>
  <c r="E17" i="5"/>
  <c r="G15" i="5"/>
  <c r="G14" i="5"/>
  <c r="G13" i="5"/>
  <c r="E15" i="5"/>
  <c r="E14" i="5"/>
  <c r="E13" i="5"/>
  <c r="G11" i="5"/>
  <c r="G10" i="5"/>
  <c r="E11" i="5"/>
  <c r="E10" i="5"/>
  <c r="G9" i="5"/>
  <c r="E9" i="5"/>
  <c r="AP29" i="5" l="1"/>
  <c r="AX29" i="5" s="1"/>
  <c r="AN29" i="5"/>
  <c r="AT29" i="5" s="1"/>
  <c r="AK29" i="5"/>
  <c r="AL29" i="5" s="1"/>
  <c r="AP28" i="5"/>
  <c r="AW28" i="5" s="1"/>
  <c r="AN28" i="5"/>
  <c r="AS28" i="5" s="1"/>
  <c r="AK28" i="5"/>
  <c r="AL28" i="5" s="1"/>
  <c r="AP27" i="5"/>
  <c r="AX27" i="5" s="1"/>
  <c r="AN27" i="5"/>
  <c r="AT27" i="5" s="1"/>
  <c r="AK27" i="5"/>
  <c r="AL27" i="5" s="1"/>
  <c r="AP26" i="5"/>
  <c r="AX26" i="5" s="1"/>
  <c r="AN26" i="5"/>
  <c r="AT26" i="5" s="1"/>
  <c r="AK26" i="5"/>
  <c r="AL26" i="5" s="1"/>
  <c r="AP25" i="5"/>
  <c r="AX25" i="5" s="1"/>
  <c r="AN25" i="5"/>
  <c r="AS25" i="5" s="1"/>
  <c r="AK25" i="5"/>
  <c r="AL25" i="5" s="1"/>
  <c r="AP24" i="5"/>
  <c r="AX24" i="5" s="1"/>
  <c r="AN24" i="5"/>
  <c r="AT24" i="5" s="1"/>
  <c r="AK24" i="5"/>
  <c r="AL24" i="5" s="1"/>
  <c r="AP22" i="5"/>
  <c r="AX22" i="5" s="1"/>
  <c r="AN22" i="5"/>
  <c r="AT22" i="5" s="1"/>
  <c r="AK22" i="5"/>
  <c r="AL22" i="5" s="1"/>
  <c r="AP21" i="5"/>
  <c r="AX21" i="5" s="1"/>
  <c r="AN21" i="5"/>
  <c r="AS21" i="5" s="1"/>
  <c r="AK21" i="5"/>
  <c r="AL21" i="5" s="1"/>
  <c r="AP20" i="5"/>
  <c r="AX20" i="5" s="1"/>
  <c r="AN20" i="5"/>
  <c r="AS20" i="5" s="1"/>
  <c r="AK20" i="5"/>
  <c r="AL20" i="5" s="1"/>
  <c r="AT21" i="5" l="1"/>
  <c r="AW21" i="5"/>
  <c r="AV25" i="5"/>
  <c r="AW25" i="5"/>
  <c r="AT28" i="5"/>
  <c r="AX28" i="5"/>
  <c r="AV21" i="5"/>
  <c r="AT25" i="5"/>
  <c r="AV28" i="5"/>
  <c r="AR27" i="5"/>
  <c r="AS27" i="5"/>
  <c r="AV27" i="5"/>
  <c r="AW27" i="5"/>
  <c r="AR29" i="5"/>
  <c r="AS29" i="5"/>
  <c r="AV29" i="5"/>
  <c r="AR28" i="5"/>
  <c r="AW29" i="5"/>
  <c r="AR24" i="5"/>
  <c r="AS24" i="5"/>
  <c r="AS26" i="5"/>
  <c r="AR25" i="5"/>
  <c r="AW26" i="5"/>
  <c r="AV24" i="5"/>
  <c r="AW24" i="5"/>
  <c r="AR26" i="5"/>
  <c r="AV26" i="5"/>
  <c r="AR20" i="5"/>
  <c r="AT20" i="5"/>
  <c r="AW20" i="5"/>
  <c r="AV22" i="5"/>
  <c r="AV20" i="5"/>
  <c r="AR22" i="5"/>
  <c r="AS22" i="5"/>
  <c r="AR21" i="5"/>
  <c r="AW22" i="5"/>
  <c r="B1" i="5"/>
  <c r="B2" i="5" l="1"/>
  <c r="AP19" i="5"/>
  <c r="AX19" i="5" s="1"/>
  <c r="AN19" i="5"/>
  <c r="AT19" i="5" s="1"/>
  <c r="AK19" i="5"/>
  <c r="AL19" i="5" s="1"/>
  <c r="AP18" i="5"/>
  <c r="AW18" i="5" s="1"/>
  <c r="AN18" i="5"/>
  <c r="AT18" i="5" s="1"/>
  <c r="AK18" i="5"/>
  <c r="AL18" i="5" s="1"/>
  <c r="AP17" i="5"/>
  <c r="AX17" i="5" s="1"/>
  <c r="AN17" i="5"/>
  <c r="AR17" i="5" s="1"/>
  <c r="AK17" i="5"/>
  <c r="AL17" i="5" s="1"/>
  <c r="AP15" i="5"/>
  <c r="AX15" i="5" s="1"/>
  <c r="AN15" i="5"/>
  <c r="AS15" i="5" s="1"/>
  <c r="AK15" i="5"/>
  <c r="AL15" i="5" s="1"/>
  <c r="AP14" i="5"/>
  <c r="AX14" i="5" s="1"/>
  <c r="AN14" i="5"/>
  <c r="AT14" i="5" s="1"/>
  <c r="AK14" i="5"/>
  <c r="AL14" i="5" s="1"/>
  <c r="AP13" i="5"/>
  <c r="AW13" i="5" s="1"/>
  <c r="AN13" i="5"/>
  <c r="AS13" i="5" s="1"/>
  <c r="AK13" i="5"/>
  <c r="AL13" i="5" s="1"/>
  <c r="AP11" i="5"/>
  <c r="AX11" i="5" s="1"/>
  <c r="AN11" i="5"/>
  <c r="AR11" i="5" s="1"/>
  <c r="AK11" i="5"/>
  <c r="AL11" i="5" s="1"/>
  <c r="AP10" i="5"/>
  <c r="AX10" i="5" s="1"/>
  <c r="AN10" i="5"/>
  <c r="AS10" i="5" s="1"/>
  <c r="AK10" i="5"/>
  <c r="AL10" i="5" s="1"/>
  <c r="AP9" i="5"/>
  <c r="AX9" i="5" s="1"/>
  <c r="AN9" i="5"/>
  <c r="AS9" i="5" s="1"/>
  <c r="AK9" i="5"/>
  <c r="AL9" i="5" s="1"/>
  <c r="AT10" i="5" l="1"/>
  <c r="AT15" i="5"/>
  <c r="AT9" i="5"/>
  <c r="AS11" i="5"/>
  <c r="AX13" i="5"/>
  <c r="AS17" i="5"/>
  <c r="AX18" i="5"/>
  <c r="AV11" i="5"/>
  <c r="AV17" i="5"/>
  <c r="AT13" i="5"/>
  <c r="AT11" i="5"/>
  <c r="AT17" i="5"/>
  <c r="AR10" i="5"/>
  <c r="AW11" i="5"/>
  <c r="AR15" i="5"/>
  <c r="AW17" i="5"/>
  <c r="AV10" i="5"/>
  <c r="AV15" i="5"/>
  <c r="AW15" i="5"/>
  <c r="AR9" i="5"/>
  <c r="AW10" i="5"/>
  <c r="AR14" i="5"/>
  <c r="AR19" i="5"/>
  <c r="AS14" i="5"/>
  <c r="AS19" i="5"/>
  <c r="AV9" i="5"/>
  <c r="AV14" i="5"/>
  <c r="AV19" i="5"/>
  <c r="AW9" i="5"/>
  <c r="AR13" i="5"/>
  <c r="AW14" i="5"/>
  <c r="AR18" i="5"/>
  <c r="AW19" i="5"/>
  <c r="AS18" i="5"/>
  <c r="AV13" i="5"/>
  <c r="AV18" i="5"/>
  <c r="B1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I2" authorId="0" shapeId="0" xr:uid="{00000000-0006-0000-0000-000001000000}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L2" authorId="0" shapeId="0" xr:uid="{00000000-0006-0000-0100-000001000000}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sharedStrings.xml><?xml version="1.0" encoding="utf-8"?>
<sst xmlns="http://schemas.openxmlformats.org/spreadsheetml/2006/main" count="370" uniqueCount="109">
  <si>
    <t>Pořadí zápasů / Timetable</t>
  </si>
  <si>
    <t>Statistics / Statistik</t>
  </si>
  <si>
    <t>First Team / Home</t>
  </si>
  <si>
    <t>Second Team / Away</t>
  </si>
  <si>
    <t>zápas</t>
  </si>
  <si>
    <t>čas</t>
  </si>
  <si>
    <t>výsledek</t>
  </si>
  <si>
    <t>try</t>
  </si>
  <si>
    <t>conversion</t>
  </si>
  <si>
    <t>penalty</t>
  </si>
  <si>
    <t>dropgoal</t>
  </si>
  <si>
    <t>sent off</t>
  </si>
  <si>
    <t>sin bin</t>
  </si>
  <si>
    <t>check</t>
  </si>
  <si>
    <t>points</t>
  </si>
  <si>
    <t>won</t>
  </si>
  <si>
    <t>drawn</t>
  </si>
  <si>
    <t>lost</t>
  </si>
  <si>
    <t>match</t>
  </si>
  <si>
    <t>time</t>
  </si>
  <si>
    <t>score</t>
  </si>
  <si>
    <t>essai</t>
  </si>
  <si>
    <t>transformation</t>
  </si>
  <si>
    <t>pénalité</t>
  </si>
  <si>
    <t>drop</t>
  </si>
  <si>
    <t>carton rouge</t>
  </si>
  <si>
    <t>carton jaune</t>
  </si>
  <si>
    <t>victoire</t>
  </si>
  <si>
    <t>égalité</t>
  </si>
  <si>
    <t>défaite</t>
  </si>
  <si>
    <t>2.</t>
  </si>
  <si>
    <t>Versuch</t>
  </si>
  <si>
    <t>Erhöhung</t>
  </si>
  <si>
    <t>Strafkick</t>
  </si>
  <si>
    <t>Dropkick</t>
  </si>
  <si>
    <t>Rot</t>
  </si>
  <si>
    <t>Gelb</t>
  </si>
  <si>
    <t>Prüfung</t>
  </si>
  <si>
    <t>Punkte</t>
  </si>
  <si>
    <t>Sieg</t>
  </si>
  <si>
    <t>Unent.</t>
  </si>
  <si>
    <t>Niederl.</t>
  </si>
  <si>
    <t/>
  </si>
  <si>
    <t>-</t>
  </si>
  <si>
    <t>:</t>
  </si>
  <si>
    <t>Konečné pořadí / Final Standing</t>
  </si>
  <si>
    <t>1.</t>
  </si>
  <si>
    <t>3.</t>
  </si>
  <si>
    <t>U18</t>
  </si>
  <si>
    <t>PYRF girls U18/U16</t>
  </si>
  <si>
    <t>U16</t>
  </si>
  <si>
    <t>Rugby Club LIVONIA </t>
  </si>
  <si>
    <t>Rugby Club VAIRAS </t>
  </si>
  <si>
    <t>Říčany / Petrovice</t>
  </si>
  <si>
    <t>Tatra / Babice</t>
  </si>
  <si>
    <t>A1</t>
  </si>
  <si>
    <t>A2</t>
  </si>
  <si>
    <t>A3</t>
  </si>
  <si>
    <t>B2</t>
  </si>
  <si>
    <t>B3</t>
  </si>
  <si>
    <t>B1</t>
  </si>
  <si>
    <t>C1</t>
  </si>
  <si>
    <t>C2</t>
  </si>
  <si>
    <t>C3</t>
  </si>
  <si>
    <t>D1</t>
  </si>
  <si>
    <t>D2</t>
  </si>
  <si>
    <t>D3</t>
  </si>
  <si>
    <t>E1</t>
  </si>
  <si>
    <t>E2</t>
  </si>
  <si>
    <t>E3</t>
  </si>
  <si>
    <t>F1</t>
  </si>
  <si>
    <t>F2</t>
  </si>
  <si>
    <t>F3</t>
  </si>
  <si>
    <t>Pool A</t>
  </si>
  <si>
    <t>Pool B</t>
  </si>
  <si>
    <t>Pool C</t>
  </si>
  <si>
    <t>Pool Cup (D)</t>
  </si>
  <si>
    <t>Pool Plate E</t>
  </si>
  <si>
    <t>Pool Bowl (F)</t>
  </si>
  <si>
    <t>Girls U16</t>
  </si>
  <si>
    <t>Rozdělení do skupin/Seeding of the Pools</t>
  </si>
  <si>
    <t>ABC team PINK</t>
  </si>
  <si>
    <t>Czech girls 7s</t>
  </si>
  <si>
    <t>ABC team BLUE</t>
  </si>
  <si>
    <t>ABC U18 Girls</t>
  </si>
  <si>
    <t>Moravia Rugby</t>
  </si>
  <si>
    <t>Říčany / Petrovice (CZE)</t>
  </si>
  <si>
    <t>Hunion 7s (HUN)</t>
  </si>
  <si>
    <t>Tatra / Babice (CZE)</t>
  </si>
  <si>
    <t>National team of Ukraine (UKR)</t>
  </si>
  <si>
    <t>National team of Ukraine</t>
  </si>
  <si>
    <t>Hunion 7s</t>
  </si>
  <si>
    <t>Czech girls 7s (CZE)</t>
  </si>
  <si>
    <t>ABC team BLUE (IRE)</t>
  </si>
  <si>
    <t>Rugby Club LIVONIA (LVA)</t>
  </si>
  <si>
    <t>Rugby Club VAIRAS (LTU)</t>
  </si>
  <si>
    <t>ABC team PINK (IRE)</t>
  </si>
  <si>
    <t>4.</t>
  </si>
  <si>
    <t>5.</t>
  </si>
  <si>
    <t>6.</t>
  </si>
  <si>
    <t>7.</t>
  </si>
  <si>
    <t>Girls U18</t>
  </si>
  <si>
    <t>ABC U18 girls (IRE)</t>
  </si>
  <si>
    <t>Moravia Rugby (CZE)</t>
  </si>
  <si>
    <t>U16 7s GIRLS final standing</t>
  </si>
  <si>
    <t>U18 7s GIRLS final standing</t>
  </si>
  <si>
    <t>RC Slavia Praha April 11, 2026</t>
  </si>
  <si>
    <t>clx</t>
  </si>
  <si>
    <t>8.-9.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</si>
</sst>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,"/>
  </numFmts>
  <fonts count="21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8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8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0"/>
      <name val="Arial"/>
      <family val="2"/>
      <charset val="238"/>
    </font>
    <font>
      <sz val="8"/>
      <color rgb="FF80808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8"/>
      <color rgb="FF000000"/>
      <name val="Arial"/>
      <family val="2"/>
      <charset val="1"/>
    </font>
    <font>
      <b/>
      <sz val="8"/>
      <color rgb="FFFF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8"/>
      <name val="Arial"/>
      <family val="2"/>
      <charset val="238"/>
    </font>
    <font>
      <sz val="8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C0C0C0"/>
        <bgColor rgb="FFA6CAF0"/>
      </patternFill>
    </fill>
    <fill>
      <patternFill patternType="solid">
        <fgColor rgb="FFFF8080"/>
        <bgColor rgb="FFFF99CC"/>
      </patternFill>
    </fill>
    <fill>
      <patternFill patternType="solid">
        <fgColor rgb="FFFF0000"/>
        <bgColor rgb="FF993300"/>
      </patternFill>
    </fill>
    <fill>
      <patternFill patternType="solid">
        <fgColor rgb="FFA6CAF0"/>
        <bgColor rgb="FFCCCCFF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CCCCFF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10" fillId="0" borderId="0" xfId="0" applyFont="1"/>
    <xf numFmtId="0" fontId="11" fillId="0" borderId="4" xfId="0" applyFont="1" applyBorder="1"/>
    <xf numFmtId="0" fontId="8" fillId="0" borderId="4" xfId="0" applyFont="1" applyBorder="1"/>
    <xf numFmtId="0" fontId="12" fillId="0" borderId="20" xfId="0" applyFont="1" applyBorder="1" applyAlignment="1">
      <alignment horizontal="right"/>
    </xf>
    <xf numFmtId="0" fontId="12" fillId="0" borderId="16" xfId="0" applyFont="1" applyBorder="1" applyAlignment="1">
      <alignment horizontal="right"/>
    </xf>
    <xf numFmtId="0" fontId="12" fillId="0" borderId="17" xfId="0" applyFont="1" applyBorder="1" applyAlignment="1">
      <alignment horizontal="right"/>
    </xf>
    <xf numFmtId="0" fontId="12" fillId="0" borderId="2" xfId="0" applyFont="1" applyBorder="1"/>
    <xf numFmtId="0" fontId="12" fillId="0" borderId="4" xfId="0" applyFont="1" applyBorder="1"/>
    <xf numFmtId="0" fontId="12" fillId="0" borderId="6" xfId="0" applyFont="1" applyBorder="1"/>
    <xf numFmtId="0" fontId="3" fillId="0" borderId="8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4" fillId="0" borderId="13" xfId="0" applyFont="1" applyBorder="1" applyAlignment="1">
      <alignment horizontal="center"/>
    </xf>
    <xf numFmtId="164" fontId="0" fillId="2" borderId="13" xfId="0" applyNumberForma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164" fontId="0" fillId="0" borderId="0" xfId="0" applyNumberFormat="1" applyProtection="1">
      <protection locked="0"/>
    </xf>
    <xf numFmtId="164" fontId="0" fillId="5" borderId="13" xfId="0" applyNumberFormat="1" applyFill="1" applyBorder="1" applyProtection="1">
      <protection locked="0"/>
    </xf>
    <xf numFmtId="164" fontId="9" fillId="0" borderId="13" xfId="0" applyNumberFormat="1" applyFont="1" applyBorder="1"/>
    <xf numFmtId="0" fontId="15" fillId="0" borderId="13" xfId="0" applyFont="1" applyBorder="1" applyAlignment="1">
      <alignment horizontal="center"/>
    </xf>
    <xf numFmtId="164" fontId="0" fillId="0" borderId="13" xfId="0" applyNumberFormat="1" applyBorder="1" applyProtection="1">
      <protection locked="0"/>
    </xf>
    <xf numFmtId="0" fontId="14" fillId="0" borderId="14" xfId="0" applyFont="1" applyBorder="1" applyAlignment="1">
      <alignment horizontal="center"/>
    </xf>
    <xf numFmtId="164" fontId="0" fillId="2" borderId="14" xfId="0" applyNumberFormat="1" applyFill="1" applyBorder="1" applyProtection="1">
      <protection locked="0"/>
    </xf>
    <xf numFmtId="0" fontId="3" fillId="0" borderId="14" xfId="0" applyFont="1" applyBorder="1" applyAlignment="1">
      <alignment horizontal="center"/>
    </xf>
    <xf numFmtId="164" fontId="0" fillId="0" borderId="14" xfId="0" applyNumberFormat="1" applyBorder="1" applyProtection="1">
      <protection locked="0"/>
    </xf>
    <xf numFmtId="164" fontId="9" fillId="0" borderId="14" xfId="0" applyNumberFormat="1" applyFont="1" applyBorder="1"/>
    <xf numFmtId="0" fontId="15" fillId="0" borderId="14" xfId="0" applyFont="1" applyBorder="1" applyAlignment="1">
      <alignment horizontal="center"/>
    </xf>
    <xf numFmtId="0" fontId="0" fillId="0" borderId="13" xfId="0" applyBorder="1"/>
    <xf numFmtId="0" fontId="14" fillId="0" borderId="15" xfId="0" applyFont="1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164" fontId="0" fillId="0" borderId="15" xfId="0" applyNumberFormat="1" applyBorder="1" applyProtection="1">
      <protection locked="0"/>
    </xf>
    <xf numFmtId="164" fontId="9" fillId="0" borderId="15" xfId="0" applyNumberFormat="1" applyFont="1" applyBorder="1"/>
    <xf numFmtId="0" fontId="15" fillId="0" borderId="15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20" fontId="1" fillId="0" borderId="13" xfId="0" applyNumberFormat="1" applyFont="1" applyBorder="1"/>
    <xf numFmtId="0" fontId="18" fillId="0" borderId="13" xfId="0" applyFont="1" applyBorder="1" applyAlignment="1">
      <alignment horizontal="center"/>
    </xf>
    <xf numFmtId="0" fontId="17" fillId="0" borderId="13" xfId="0" applyFont="1" applyBorder="1"/>
    <xf numFmtId="0" fontId="17" fillId="0" borderId="14" xfId="0" applyFont="1" applyBorder="1"/>
    <xf numFmtId="0" fontId="18" fillId="0" borderId="14" xfId="0" applyFont="1" applyBorder="1" applyAlignment="1">
      <alignment horizontal="center"/>
    </xf>
    <xf numFmtId="0" fontId="17" fillId="0" borderId="15" xfId="0" applyFont="1" applyBorder="1"/>
    <xf numFmtId="0" fontId="18" fillId="0" borderId="15" xfId="0" applyFont="1" applyBorder="1" applyAlignment="1">
      <alignment horizontal="center"/>
    </xf>
    <xf numFmtId="0" fontId="13" fillId="6" borderId="13" xfId="0" applyFont="1" applyFill="1" applyBorder="1"/>
    <xf numFmtId="0" fontId="11" fillId="7" borderId="13" xfId="0" applyFont="1" applyFill="1" applyBorder="1" applyAlignment="1">
      <alignment horizontal="center"/>
    </xf>
    <xf numFmtId="0" fontId="17" fillId="6" borderId="13" xfId="0" applyFont="1" applyFill="1" applyBorder="1"/>
    <xf numFmtId="0" fontId="18" fillId="7" borderId="13" xfId="0" applyFont="1" applyFill="1" applyBorder="1" applyAlignment="1">
      <alignment horizontal="center"/>
    </xf>
    <xf numFmtId="164" fontId="0" fillId="5" borderId="14" xfId="0" applyNumberFormat="1" applyFill="1" applyBorder="1" applyProtection="1">
      <protection locked="0"/>
    </xf>
    <xf numFmtId="0" fontId="8" fillId="0" borderId="0" xfId="0" applyFont="1"/>
    <xf numFmtId="0" fontId="0" fillId="0" borderId="8" xfId="0" applyBorder="1"/>
    <xf numFmtId="0" fontId="0" fillId="0" borderId="10" xfId="0" applyBorder="1"/>
    <xf numFmtId="0" fontId="5" fillId="0" borderId="10" xfId="0" applyFont="1" applyBorder="1"/>
    <xf numFmtId="0" fontId="0" fillId="0" borderId="11" xfId="0" applyBorder="1"/>
    <xf numFmtId="0" fontId="3" fillId="2" borderId="10" xfId="0" applyFont="1" applyFill="1" applyBorder="1" applyAlignment="1">
      <alignment horizontal="center"/>
    </xf>
    <xf numFmtId="0" fontId="0" fillId="0" borderId="21" xfId="0" applyBorder="1"/>
    <xf numFmtId="0" fontId="16" fillId="8" borderId="13" xfId="0" applyFont="1" applyFill="1" applyBorder="1" applyAlignment="1">
      <alignment horizontal="center"/>
    </xf>
    <xf numFmtId="20" fontId="1" fillId="8" borderId="13" xfId="0" applyNumberFormat="1" applyFont="1" applyFill="1" applyBorder="1"/>
    <xf numFmtId="0" fontId="14" fillId="8" borderId="13" xfId="0" applyFont="1" applyFill="1" applyBorder="1" applyAlignment="1">
      <alignment horizontal="center"/>
    </xf>
    <xf numFmtId="0" fontId="17" fillId="9" borderId="13" xfId="0" applyFont="1" applyFill="1" applyBorder="1"/>
    <xf numFmtId="0" fontId="18" fillId="8" borderId="13" xfId="0" applyFont="1" applyFill="1" applyBorder="1" applyAlignment="1">
      <alignment horizontal="center"/>
    </xf>
    <xf numFmtId="0" fontId="17" fillId="9" borderId="14" xfId="0" applyFont="1" applyFill="1" applyBorder="1"/>
    <xf numFmtId="0" fontId="14" fillId="8" borderId="14" xfId="0" applyFont="1" applyFill="1" applyBorder="1" applyAlignment="1">
      <alignment horizontal="center"/>
    </xf>
    <xf numFmtId="0" fontId="14" fillId="8" borderId="15" xfId="0" applyFont="1" applyFill="1" applyBorder="1" applyAlignment="1">
      <alignment horizontal="center"/>
    </xf>
    <xf numFmtId="0" fontId="11" fillId="0" borderId="0" xfId="0" applyFont="1"/>
    <xf numFmtId="164" fontId="0" fillId="5" borderId="21" xfId="0" applyNumberFormat="1" applyFill="1" applyBorder="1" applyProtection="1">
      <protection locked="0"/>
    </xf>
    <xf numFmtId="0" fontId="3" fillId="0" borderId="0" xfId="0" applyFont="1" applyAlignment="1">
      <alignment horizontal="left"/>
    </xf>
    <xf numFmtId="0" fontId="12" fillId="0" borderId="1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12" fillId="0" borderId="8" xfId="0" applyFont="1" applyBorder="1"/>
    <xf numFmtId="0" fontId="12" fillId="0" borderId="11" xfId="0" applyFont="1" applyBorder="1"/>
    <xf numFmtId="0" fontId="12" fillId="0" borderId="20" xfId="0" applyFont="1" applyBorder="1" applyAlignment="1">
      <alignment horizontal="left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12" fillId="10" borderId="19" xfId="0" applyFont="1" applyFill="1" applyBorder="1"/>
    <xf numFmtId="0" fontId="19" fillId="10" borderId="18" xfId="0" applyFont="1" applyFill="1" applyBorder="1"/>
    <xf numFmtId="0" fontId="12" fillId="0" borderId="16" xfId="0" applyFont="1" applyBorder="1" applyAlignment="1">
      <alignment horizontal="left"/>
    </xf>
    <xf numFmtId="0" fontId="12" fillId="0" borderId="22" xfId="0" applyFont="1" applyBorder="1" applyAlignment="1">
      <alignment horizontal="left"/>
    </xf>
    <xf numFmtId="0" fontId="12" fillId="0" borderId="10" xfId="0" applyFont="1" applyBorder="1" applyAlignment="1">
      <alignment horizontal="left"/>
    </xf>
    <xf numFmtId="0" fontId="12" fillId="0" borderId="17" xfId="0" applyFont="1" applyBorder="1" applyAlignment="1">
      <alignment horizontal="left"/>
    </xf>
    <xf numFmtId="0" fontId="2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F0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685800</xdr:colOff>
      <xdr:row>46</xdr:row>
      <xdr:rowOff>123825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197556</xdr:colOff>
      <xdr:row>0</xdr:row>
      <xdr:rowOff>204611</xdr:rowOff>
    </xdr:from>
    <xdr:ext cx="1136686" cy="731957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556" y="204611"/>
          <a:ext cx="1136686" cy="731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139700</xdr:rowOff>
    </xdr:from>
    <xdr:ext cx="1025562" cy="6604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700"/>
          <a:ext cx="1025562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9"/>
  <sheetViews>
    <sheetView zoomScaleNormal="100" workbookViewId="0">
      <selection activeCell="M11" sqref="M11"/>
    </sheetView>
  </sheetViews>
  <sheetFormatPr defaultRowHeight="12.75" x14ac:dyDescent="0.2"/>
  <cols>
    <col min="1" max="1" width="8.5703125" bestFit="1" customWidth="1"/>
    <col min="2" max="2" width="4"/>
    <col min="3" max="3" width="40.85546875" customWidth="1"/>
    <col min="4" max="4" width="6.140625"/>
    <col min="5" max="5" width="4"/>
    <col min="6" max="6" width="3.42578125" customWidth="1"/>
    <col min="7" max="7" width="18.42578125" bestFit="1" customWidth="1"/>
    <col min="8" max="8" width="2.140625" customWidth="1"/>
    <col min="9" max="9" width="3.28515625" customWidth="1"/>
    <col min="10" max="10" width="21.28515625" customWidth="1"/>
    <col min="11" max="11" width="3.5703125" customWidth="1"/>
    <col min="12" max="12" width="3.42578125" customWidth="1"/>
    <col min="13" max="13" width="18.42578125" customWidth="1"/>
    <col min="14" max="1022" width="12.28515625"/>
  </cols>
  <sheetData>
    <row r="1" spans="2:13" ht="18" x14ac:dyDescent="0.25">
      <c r="B1" s="1" t="s">
        <v>49</v>
      </c>
    </row>
    <row r="2" spans="2:13" ht="23.25" x14ac:dyDescent="0.35">
      <c r="B2" s="2" t="s">
        <v>106</v>
      </c>
    </row>
    <row r="3" spans="2:13" ht="23.25" x14ac:dyDescent="0.35">
      <c r="B3" s="2" t="s">
        <v>80</v>
      </c>
      <c r="C3" s="2"/>
    </row>
    <row r="4" spans="2:13" x14ac:dyDescent="0.2">
      <c r="C4" s="3"/>
    </row>
    <row r="5" spans="2:13" ht="18" x14ac:dyDescent="0.25">
      <c r="B5" s="90" t="s">
        <v>79</v>
      </c>
      <c r="C5" s="90"/>
      <c r="F5" s="89" t="s">
        <v>73</v>
      </c>
      <c r="G5" s="89"/>
      <c r="I5" s="89" t="s">
        <v>74</v>
      </c>
      <c r="J5" s="89"/>
      <c r="L5" s="89" t="s">
        <v>75</v>
      </c>
      <c r="M5" s="89"/>
    </row>
    <row r="6" spans="2:13" ht="18" x14ac:dyDescent="0.25">
      <c r="B6" s="33">
        <v>1</v>
      </c>
      <c r="C6" s="73" t="s">
        <v>86</v>
      </c>
      <c r="E6" s="4"/>
      <c r="F6" s="4" t="s">
        <v>55</v>
      </c>
      <c r="G6" t="s">
        <v>53</v>
      </c>
      <c r="I6" s="72" t="s">
        <v>60</v>
      </c>
      <c r="J6" t="s">
        <v>90</v>
      </c>
      <c r="L6" s="72" t="s">
        <v>61</v>
      </c>
      <c r="M6" t="s">
        <v>91</v>
      </c>
    </row>
    <row r="7" spans="2:13" ht="18" x14ac:dyDescent="0.25">
      <c r="B7" s="34">
        <v>2</v>
      </c>
      <c r="C7" s="74" t="s">
        <v>89</v>
      </c>
      <c r="E7" s="4"/>
      <c r="F7" s="4" t="s">
        <v>56</v>
      </c>
      <c r="G7" s="87" t="s">
        <v>83</v>
      </c>
      <c r="I7" s="72" t="s">
        <v>58</v>
      </c>
      <c r="J7" t="s">
        <v>82</v>
      </c>
      <c r="L7" s="72" t="s">
        <v>62</v>
      </c>
      <c r="M7" t="s">
        <v>54</v>
      </c>
    </row>
    <row r="8" spans="2:13" ht="18" x14ac:dyDescent="0.25">
      <c r="B8" s="34">
        <v>3</v>
      </c>
      <c r="C8" s="74" t="s">
        <v>87</v>
      </c>
      <c r="E8" s="4"/>
      <c r="F8" s="4" t="s">
        <v>57</v>
      </c>
      <c r="G8" s="5" t="s">
        <v>51</v>
      </c>
      <c r="I8" s="72" t="s">
        <v>59</v>
      </c>
      <c r="J8" s="87" t="s">
        <v>81</v>
      </c>
      <c r="L8" s="72" t="s">
        <v>63</v>
      </c>
      <c r="M8" t="s">
        <v>52</v>
      </c>
    </row>
    <row r="9" spans="2:13" ht="18" x14ac:dyDescent="0.25">
      <c r="B9" s="34">
        <v>4</v>
      </c>
      <c r="C9" s="74" t="s">
        <v>88</v>
      </c>
    </row>
    <row r="10" spans="2:13" ht="18" x14ac:dyDescent="0.25">
      <c r="B10" s="34">
        <v>5</v>
      </c>
      <c r="C10" s="74" t="s">
        <v>92</v>
      </c>
      <c r="F10" s="89" t="s">
        <v>76</v>
      </c>
      <c r="G10" s="89"/>
      <c r="I10" s="89" t="s">
        <v>77</v>
      </c>
      <c r="J10" s="89"/>
      <c r="L10" s="89" t="s">
        <v>78</v>
      </c>
      <c r="M10" s="89"/>
    </row>
    <row r="11" spans="2:13" ht="18" x14ac:dyDescent="0.25">
      <c r="B11" s="34">
        <v>6</v>
      </c>
      <c r="C11" s="74" t="s">
        <v>93</v>
      </c>
      <c r="F11" s="4" t="s">
        <v>64</v>
      </c>
      <c r="G11" t="s">
        <v>53</v>
      </c>
      <c r="I11" s="72" t="s">
        <v>67</v>
      </c>
      <c r="J11" s="5" t="s">
        <v>51</v>
      </c>
      <c r="L11" s="72" t="s">
        <v>70</v>
      </c>
      <c r="M11" s="87" t="s">
        <v>83</v>
      </c>
    </row>
    <row r="12" spans="2:13" ht="18" x14ac:dyDescent="0.25">
      <c r="B12" s="34">
        <v>7</v>
      </c>
      <c r="C12" s="75" t="s">
        <v>94</v>
      </c>
      <c r="F12" s="4" t="s">
        <v>65</v>
      </c>
      <c r="G12" t="s">
        <v>82</v>
      </c>
      <c r="I12" s="72" t="s">
        <v>68</v>
      </c>
      <c r="J12" t="s">
        <v>90</v>
      </c>
      <c r="L12" s="72" t="s">
        <v>71</v>
      </c>
      <c r="M12" s="87" t="s">
        <v>81</v>
      </c>
    </row>
    <row r="13" spans="2:13" ht="18" x14ac:dyDescent="0.25">
      <c r="B13" s="34">
        <v>8</v>
      </c>
      <c r="C13" s="74" t="s">
        <v>96</v>
      </c>
      <c r="F13" s="4" t="s">
        <v>66</v>
      </c>
      <c r="G13" t="s">
        <v>52</v>
      </c>
      <c r="I13" s="72" t="s">
        <v>69</v>
      </c>
      <c r="J13" t="s">
        <v>54</v>
      </c>
      <c r="L13" s="72" t="s">
        <v>72</v>
      </c>
      <c r="M13" t="s">
        <v>91</v>
      </c>
    </row>
    <row r="14" spans="2:13" ht="18" x14ac:dyDescent="0.25">
      <c r="B14" s="35">
        <v>9</v>
      </c>
      <c r="C14" s="76" t="s">
        <v>95</v>
      </c>
    </row>
    <row r="17" spans="2:3" ht="18" x14ac:dyDescent="0.25">
      <c r="B17" s="90" t="s">
        <v>101</v>
      </c>
      <c r="C17" s="90"/>
    </row>
    <row r="18" spans="2:3" ht="18" x14ac:dyDescent="0.25">
      <c r="B18" s="33">
        <v>1</v>
      </c>
      <c r="C18" s="73" t="s">
        <v>102</v>
      </c>
    </row>
    <row r="19" spans="2:3" ht="18" x14ac:dyDescent="0.25">
      <c r="B19" s="35">
        <v>2</v>
      </c>
      <c r="C19" s="76" t="s">
        <v>103</v>
      </c>
    </row>
  </sheetData>
  <mergeCells count="8">
    <mergeCell ref="B17:C17"/>
    <mergeCell ref="F10:G10"/>
    <mergeCell ref="I10:J10"/>
    <mergeCell ref="L10:M10"/>
    <mergeCell ref="B5:C5"/>
    <mergeCell ref="F5:G5"/>
    <mergeCell ref="I5:J5"/>
    <mergeCell ref="L5:M5"/>
  </mergeCells>
  <printOptions horizontalCentered="1"/>
  <pageMargins left="0.39374999999999999" right="0.39374999999999999" top="0.59027777777777801" bottom="0.59027777777777801" header="0.51180555555555496" footer="0.39374999999999999"/>
  <pageSetup firstPageNumber="0" orientation="portrait" r:id="rId1"/>
  <headerFooter>
    <oddFooter>&amp;L© Ralph Götz&amp;C&amp;F - &amp;A&amp;R&amp;D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29"/>
  <sheetViews>
    <sheetView zoomScaleNormal="100" workbookViewId="0">
      <pane xSplit="12" ySplit="7" topLeftCell="M8" activePane="bottomRight" state="frozen"/>
      <selection pane="topRight" activeCell="L1" sqref="L1"/>
      <selection pane="bottomLeft" activeCell="A8" sqref="A8"/>
      <selection pane="bottomRight" activeCell="G19" sqref="G19"/>
    </sheetView>
  </sheetViews>
  <sheetFormatPr defaultRowHeight="12.75" x14ac:dyDescent="0.2"/>
  <cols>
    <col min="1" max="1" width="20.140625" customWidth="1"/>
    <col min="2" max="4" width="8.7109375" style="6"/>
    <col min="5" max="5" width="39.5703125" bestFit="1" customWidth="1"/>
    <col min="6" max="6" width="2.42578125" bestFit="1" customWidth="1"/>
    <col min="7" max="7" width="39.5703125" bestFit="1" customWidth="1"/>
    <col min="9" max="9" width="8.7109375" style="7"/>
    <col min="10" max="10" width="8.7109375" style="8"/>
    <col min="11" max="12" width="8.7109375" style="7"/>
  </cols>
  <sheetData>
    <row r="1" spans="1:50" ht="18" x14ac:dyDescent="0.25">
      <c r="B1" s="1" t="str">
        <f>Pools!B1</f>
        <v>PYRF girls U18/U16</v>
      </c>
      <c r="C1"/>
      <c r="D1"/>
      <c r="I1"/>
      <c r="J1"/>
      <c r="K1"/>
      <c r="L1"/>
    </row>
    <row r="2" spans="1:50" ht="23.25" x14ac:dyDescent="0.35">
      <c r="B2" s="2" t="str">
        <f>Pools!B2</f>
        <v>RC Slavia Praha April 11, 2026</v>
      </c>
      <c r="C2"/>
      <c r="D2"/>
      <c r="I2"/>
      <c r="J2"/>
      <c r="K2"/>
      <c r="L2"/>
    </row>
    <row r="3" spans="1:50" ht="23.25" x14ac:dyDescent="0.35">
      <c r="B3" s="2" t="s">
        <v>0</v>
      </c>
      <c r="C3"/>
      <c r="D3"/>
      <c r="I3"/>
      <c r="J3"/>
      <c r="K3"/>
      <c r="L3"/>
    </row>
    <row r="4" spans="1:50" x14ac:dyDescent="0.2">
      <c r="B4"/>
      <c r="C4"/>
      <c r="D4"/>
      <c r="I4"/>
      <c r="J4"/>
      <c r="K4"/>
      <c r="L4"/>
      <c r="M4" s="95" t="s">
        <v>1</v>
      </c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R4" s="96" t="s">
        <v>2</v>
      </c>
      <c r="AS4" s="96"/>
      <c r="AT4" s="96"/>
      <c r="AV4" s="96" t="s">
        <v>3</v>
      </c>
      <c r="AW4" s="96"/>
      <c r="AX4" s="96"/>
    </row>
    <row r="5" spans="1:50" s="3" customFormat="1" x14ac:dyDescent="0.2">
      <c r="B5" s="9" t="s">
        <v>4</v>
      </c>
      <c r="C5" s="9" t="s">
        <v>5</v>
      </c>
      <c r="D5" s="10"/>
      <c r="E5" s="11"/>
      <c r="F5" s="11"/>
      <c r="G5" s="11"/>
      <c r="H5" s="12"/>
      <c r="I5" s="97" t="s">
        <v>6</v>
      </c>
      <c r="J5" s="97"/>
      <c r="K5" s="97"/>
      <c r="L5" s="7"/>
      <c r="M5" s="98" t="s">
        <v>7</v>
      </c>
      <c r="N5" s="98"/>
      <c r="O5" s="98"/>
      <c r="P5"/>
      <c r="Q5" s="98" t="s">
        <v>8</v>
      </c>
      <c r="R5" s="98"/>
      <c r="S5" s="98"/>
      <c r="T5"/>
      <c r="U5" s="98" t="s">
        <v>9</v>
      </c>
      <c r="V5" s="98"/>
      <c r="W5" s="98"/>
      <c r="X5"/>
      <c r="Y5" s="98" t="s">
        <v>10</v>
      </c>
      <c r="Z5" s="98"/>
      <c r="AA5" s="98"/>
      <c r="AB5"/>
      <c r="AC5" s="98" t="s">
        <v>11</v>
      </c>
      <c r="AD5" s="98"/>
      <c r="AE5" s="98"/>
      <c r="AF5"/>
      <c r="AG5" s="98" t="s">
        <v>12</v>
      </c>
      <c r="AH5" s="98"/>
      <c r="AI5" s="98"/>
      <c r="AJ5"/>
      <c r="AK5" s="99" t="s">
        <v>13</v>
      </c>
      <c r="AL5" s="99"/>
      <c r="AN5" s="98" t="s">
        <v>14</v>
      </c>
      <c r="AO5" s="98"/>
      <c r="AP5" s="98"/>
      <c r="AR5" s="36" t="s">
        <v>15</v>
      </c>
      <c r="AS5" s="36" t="s">
        <v>16</v>
      </c>
      <c r="AT5" s="36" t="s">
        <v>17</v>
      </c>
      <c r="AV5" s="36" t="s">
        <v>15</v>
      </c>
      <c r="AW5" s="36" t="s">
        <v>16</v>
      </c>
      <c r="AX5" s="36" t="s">
        <v>17</v>
      </c>
    </row>
    <row r="6" spans="1:50" x14ac:dyDescent="0.2">
      <c r="B6" s="77" t="s">
        <v>18</v>
      </c>
      <c r="C6" s="13" t="s">
        <v>19</v>
      </c>
      <c r="D6" s="14"/>
      <c r="E6" s="15"/>
      <c r="F6" s="15"/>
      <c r="G6" s="15"/>
      <c r="H6" s="13"/>
      <c r="I6" s="94" t="s">
        <v>20</v>
      </c>
      <c r="J6" s="94"/>
      <c r="K6" s="94"/>
      <c r="M6" s="92" t="s">
        <v>21</v>
      </c>
      <c r="N6" s="92"/>
      <c r="O6" s="92"/>
      <c r="Q6" s="92" t="s">
        <v>22</v>
      </c>
      <c r="R6" s="92"/>
      <c r="S6" s="92"/>
      <c r="U6" s="92" t="s">
        <v>23</v>
      </c>
      <c r="V6" s="92"/>
      <c r="W6" s="92"/>
      <c r="Y6" s="92" t="s">
        <v>24</v>
      </c>
      <c r="Z6" s="92"/>
      <c r="AA6" s="92"/>
      <c r="AC6" s="92" t="s">
        <v>25</v>
      </c>
      <c r="AD6" s="92"/>
      <c r="AE6" s="92"/>
      <c r="AG6" s="92" t="s">
        <v>26</v>
      </c>
      <c r="AH6" s="92"/>
      <c r="AI6" s="92"/>
      <c r="AK6" s="16"/>
      <c r="AL6" s="17"/>
      <c r="AN6" s="92" t="s">
        <v>14</v>
      </c>
      <c r="AO6" s="92"/>
      <c r="AP6" s="92"/>
      <c r="AR6" s="18" t="s">
        <v>27</v>
      </c>
      <c r="AS6" s="18" t="s">
        <v>28</v>
      </c>
      <c r="AT6" s="18" t="s">
        <v>29</v>
      </c>
      <c r="AV6" s="18" t="s">
        <v>27</v>
      </c>
      <c r="AW6" s="18" t="s">
        <v>28</v>
      </c>
      <c r="AX6" s="18" t="s">
        <v>29</v>
      </c>
    </row>
    <row r="7" spans="1:50" x14ac:dyDescent="0.2">
      <c r="B7" s="19"/>
      <c r="C7" s="19"/>
      <c r="D7" s="20"/>
      <c r="E7" s="21"/>
      <c r="F7" s="22" t="s">
        <v>30</v>
      </c>
      <c r="G7" s="21"/>
      <c r="H7" s="23"/>
      <c r="I7" s="24"/>
      <c r="J7" s="21"/>
      <c r="K7" s="25"/>
      <c r="M7" s="91" t="s">
        <v>31</v>
      </c>
      <c r="N7" s="91"/>
      <c r="O7" s="91"/>
      <c r="Q7" s="91" t="s">
        <v>32</v>
      </c>
      <c r="R7" s="91"/>
      <c r="S7" s="91"/>
      <c r="U7" s="91" t="s">
        <v>33</v>
      </c>
      <c r="V7" s="91"/>
      <c r="W7" s="91"/>
      <c r="Y7" s="91" t="s">
        <v>34</v>
      </c>
      <c r="Z7" s="91"/>
      <c r="AA7" s="91"/>
      <c r="AC7" s="91" t="s">
        <v>35</v>
      </c>
      <c r="AD7" s="91"/>
      <c r="AE7" s="91"/>
      <c r="AG7" s="91" t="s">
        <v>36</v>
      </c>
      <c r="AH7" s="91"/>
      <c r="AI7" s="91"/>
      <c r="AK7" s="93" t="s">
        <v>37</v>
      </c>
      <c r="AL7" s="93"/>
      <c r="AN7" s="91" t="s">
        <v>38</v>
      </c>
      <c r="AO7" s="91"/>
      <c r="AP7" s="91"/>
      <c r="AR7" s="26" t="s">
        <v>39</v>
      </c>
      <c r="AS7" s="26" t="s">
        <v>40</v>
      </c>
      <c r="AT7" s="26" t="s">
        <v>41</v>
      </c>
      <c r="AV7" s="26" t="s">
        <v>39</v>
      </c>
      <c r="AW7" s="26" t="s">
        <v>40</v>
      </c>
      <c r="AX7" s="26" t="s">
        <v>41</v>
      </c>
    </row>
    <row r="8" spans="1:50" ht="18" x14ac:dyDescent="0.25">
      <c r="B8" s="1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U8" s="6"/>
      <c r="V8" s="6"/>
      <c r="W8" s="6"/>
      <c r="X8" s="6"/>
      <c r="Y8" s="6"/>
      <c r="Z8" s="6"/>
      <c r="AA8" s="6"/>
      <c r="AC8" s="6"/>
      <c r="AD8" s="6"/>
      <c r="AE8" s="6"/>
      <c r="AF8" s="6"/>
      <c r="AG8" s="6"/>
      <c r="AH8" s="6"/>
      <c r="AI8" s="6"/>
      <c r="AK8" s="6"/>
      <c r="AL8" s="6"/>
      <c r="AM8" s="6"/>
      <c r="AQ8" s="6"/>
      <c r="AS8" t="s">
        <v>42</v>
      </c>
      <c r="AT8" t="s">
        <v>42</v>
      </c>
      <c r="AV8" t="s">
        <v>42</v>
      </c>
      <c r="AW8" t="s">
        <v>42</v>
      </c>
    </row>
    <row r="9" spans="1:50" ht="22.5" customHeight="1" x14ac:dyDescent="0.25">
      <c r="B9" s="59" t="s">
        <v>50</v>
      </c>
      <c r="C9" s="60">
        <v>0.41666666666666669</v>
      </c>
      <c r="D9" s="38" t="s">
        <v>55</v>
      </c>
      <c r="E9" s="67" t="str">
        <f>Pools!G6</f>
        <v>Říčany / Petrovice</v>
      </c>
      <c r="F9" s="68" t="s">
        <v>43</v>
      </c>
      <c r="G9" s="67" t="str">
        <f>Pools!G8</f>
        <v>Rugby Club LIVONIA </v>
      </c>
      <c r="H9" s="38" t="s">
        <v>57</v>
      </c>
      <c r="I9" s="39">
        <v>46</v>
      </c>
      <c r="J9" s="40" t="s">
        <v>44</v>
      </c>
      <c r="K9" s="39">
        <v>0</v>
      </c>
      <c r="L9" s="41"/>
      <c r="M9" s="42"/>
      <c r="N9" s="40" t="s">
        <v>44</v>
      </c>
      <c r="O9" s="42"/>
      <c r="P9" s="6"/>
      <c r="Q9" s="42"/>
      <c r="R9" s="40" t="s">
        <v>44</v>
      </c>
      <c r="S9" s="42"/>
      <c r="U9" s="42"/>
      <c r="V9" s="40" t="s">
        <v>44</v>
      </c>
      <c r="W9" s="42"/>
      <c r="X9" s="6"/>
      <c r="Y9" s="42"/>
      <c r="Z9" s="40" t="s">
        <v>44</v>
      </c>
      <c r="AA9" s="42"/>
      <c r="AC9" s="42"/>
      <c r="AD9" s="40" t="s">
        <v>44</v>
      </c>
      <c r="AE9" s="42"/>
      <c r="AF9" s="6"/>
      <c r="AG9" s="42"/>
      <c r="AH9" s="40" t="s">
        <v>44</v>
      </c>
      <c r="AI9" s="42"/>
      <c r="AK9" s="43">
        <f t="shared" ref="AK9:AK19" si="0">(M9+O9)*5+(Q9+S9)*2+(U9+W9)*3+(Y9+AA9)*3</f>
        <v>0</v>
      </c>
      <c r="AL9" s="44" t="str">
        <f t="shared" ref="AL9:AL19" si="1">IF(AK9=0,"   ",IF(AK9=(I9+K9),"ok","false"))</f>
        <v xml:space="preserve">   </v>
      </c>
      <c r="AN9" s="42">
        <f t="shared" ref="AN9:AN19" si="2">IF(ISBLANK(I9),"  ",IF(I9&gt;K9,3,IF(I9=K9,2,1)))</f>
        <v>3</v>
      </c>
      <c r="AO9" s="40" t="s">
        <v>44</v>
      </c>
      <c r="AP9" s="42">
        <f t="shared" ref="AP9:AP19" si="3">IF(ISBLANK(K9),"  ",IF(K9&gt;I9,3,IF(K9=I9,2,1)))</f>
        <v>1</v>
      </c>
      <c r="AR9" s="42">
        <f t="shared" ref="AR9:AR29" si="4">IF($AN9="  ","  ",IF($AN9=3,1,"  "))</f>
        <v>1</v>
      </c>
      <c r="AS9" s="42" t="str">
        <f t="shared" ref="AS9:AS29" si="5">IF($AN9="  ","  ",IF($AN9=2,1,"  "))</f>
        <v xml:space="preserve">  </v>
      </c>
      <c r="AT9" s="42" t="str">
        <f t="shared" ref="AT9:AT29" si="6">IF($AN9="  ","  ",IF($AN9=1,1,"  "))</f>
        <v xml:space="preserve">  </v>
      </c>
      <c r="AV9" s="42" t="str">
        <f t="shared" ref="AV9:AV29" si="7">IF($AP9="  ","  ",IF($AP9=3,1,"  "))</f>
        <v xml:space="preserve">  </v>
      </c>
      <c r="AW9" s="42" t="str">
        <f t="shared" ref="AW9:AW29" si="8">IF($AP9="  ","  ",IF($AP9=2,1,"  "))</f>
        <v xml:space="preserve">  </v>
      </c>
      <c r="AX9" s="42">
        <f t="shared" ref="AX9:AX29" si="9">IF($AP9="  ","  ",IF($AP9=1,1,"  "))</f>
        <v>1</v>
      </c>
    </row>
    <row r="10" spans="1:50" ht="22.5" customHeight="1" x14ac:dyDescent="0.25">
      <c r="B10" s="59" t="s">
        <v>50</v>
      </c>
      <c r="C10" s="60">
        <v>0.43055555555555558</v>
      </c>
      <c r="D10" s="38" t="s">
        <v>60</v>
      </c>
      <c r="E10" s="62" t="str">
        <f>Pools!J6</f>
        <v>National team of Ukraine</v>
      </c>
      <c r="F10" s="61" t="s">
        <v>43</v>
      </c>
      <c r="G10" s="62" t="str">
        <f>Pools!J8</f>
        <v>ABC team PINK</v>
      </c>
      <c r="H10" s="38" t="s">
        <v>59</v>
      </c>
      <c r="I10" s="39">
        <v>54</v>
      </c>
      <c r="J10" s="40" t="s">
        <v>44</v>
      </c>
      <c r="K10" s="39">
        <v>0</v>
      </c>
      <c r="L10" s="41"/>
      <c r="M10" s="45"/>
      <c r="N10" s="40" t="s">
        <v>44</v>
      </c>
      <c r="O10" s="45"/>
      <c r="P10" s="6"/>
      <c r="Q10" s="45"/>
      <c r="R10" s="40" t="s">
        <v>44</v>
      </c>
      <c r="S10" s="45"/>
      <c r="U10" s="45"/>
      <c r="V10" s="40" t="s">
        <v>44</v>
      </c>
      <c r="W10" s="45"/>
      <c r="X10" s="6"/>
      <c r="Y10" s="45"/>
      <c r="Z10" s="40" t="s">
        <v>44</v>
      </c>
      <c r="AA10" s="45"/>
      <c r="AC10" s="45"/>
      <c r="AD10" s="40" t="s">
        <v>44</v>
      </c>
      <c r="AE10" s="45"/>
      <c r="AF10" s="6"/>
      <c r="AG10" s="45"/>
      <c r="AH10" s="40" t="s">
        <v>44</v>
      </c>
      <c r="AI10" s="45"/>
      <c r="AK10" s="43">
        <f t="shared" si="0"/>
        <v>0</v>
      </c>
      <c r="AL10" s="44" t="str">
        <f t="shared" si="1"/>
        <v xml:space="preserve">   </v>
      </c>
      <c r="AN10" s="45">
        <f t="shared" si="2"/>
        <v>3</v>
      </c>
      <c r="AO10" s="40" t="s">
        <v>44</v>
      </c>
      <c r="AP10" s="45">
        <f t="shared" si="3"/>
        <v>1</v>
      </c>
      <c r="AR10" s="45">
        <f t="shared" si="4"/>
        <v>1</v>
      </c>
      <c r="AS10" s="45" t="str">
        <f t="shared" si="5"/>
        <v xml:space="preserve">  </v>
      </c>
      <c r="AT10" s="45" t="str">
        <f t="shared" si="6"/>
        <v xml:space="preserve">  </v>
      </c>
      <c r="AV10" s="45" t="str">
        <f t="shared" si="7"/>
        <v xml:space="preserve">  </v>
      </c>
      <c r="AW10" s="45" t="str">
        <f t="shared" si="8"/>
        <v xml:space="preserve">  </v>
      </c>
      <c r="AX10" s="45">
        <f t="shared" si="9"/>
        <v>1</v>
      </c>
    </row>
    <row r="11" spans="1:50" ht="22.5" customHeight="1" x14ac:dyDescent="0.25">
      <c r="B11" s="59" t="s">
        <v>50</v>
      </c>
      <c r="C11" s="60">
        <v>0.44444444444444398</v>
      </c>
      <c r="D11" s="38" t="s">
        <v>61</v>
      </c>
      <c r="E11" s="69" t="str">
        <f>Pools!M6</f>
        <v>Hunion 7s</v>
      </c>
      <c r="F11" s="70" t="s">
        <v>43</v>
      </c>
      <c r="G11" s="69" t="str">
        <f>Pools!M8</f>
        <v>Rugby Club VAIRAS </v>
      </c>
      <c r="H11" s="38" t="s">
        <v>63</v>
      </c>
      <c r="I11" s="39">
        <v>12</v>
      </c>
      <c r="J11" s="40" t="s">
        <v>44</v>
      </c>
      <c r="K11" s="39">
        <v>28</v>
      </c>
      <c r="L11" s="41"/>
      <c r="M11" s="42"/>
      <c r="N11" s="40" t="s">
        <v>44</v>
      </c>
      <c r="O11" s="42"/>
      <c r="P11" s="6"/>
      <c r="Q11" s="42"/>
      <c r="R11" s="40" t="s">
        <v>44</v>
      </c>
      <c r="S11" s="42"/>
      <c r="U11" s="42"/>
      <c r="V11" s="40" t="s">
        <v>44</v>
      </c>
      <c r="W11" s="42"/>
      <c r="X11" s="6"/>
      <c r="Y11" s="42"/>
      <c r="Z11" s="40" t="s">
        <v>44</v>
      </c>
      <c r="AA11" s="42"/>
      <c r="AC11" s="42"/>
      <c r="AD11" s="40" t="s">
        <v>44</v>
      </c>
      <c r="AE11" s="42"/>
      <c r="AF11" s="6"/>
      <c r="AG11" s="42"/>
      <c r="AH11" s="40" t="s">
        <v>44</v>
      </c>
      <c r="AI11" s="42"/>
      <c r="AK11" s="43">
        <f t="shared" ref="AK11:AK15" si="10">(M11+O11)*5+(Q11+S11)*2+(U11+W11)*3+(Y11+AA11)*3</f>
        <v>0</v>
      </c>
      <c r="AL11" s="44" t="str">
        <f t="shared" ref="AL11:AL15" si="11">IF(AK11=0,"   ",IF(AK11=(I11+K11),"ok","false"))</f>
        <v xml:space="preserve">   </v>
      </c>
      <c r="AN11" s="42">
        <f t="shared" ref="AN11:AN16" si="12">IF(ISBLANK(I11),"  ",IF(I11&gt;K11,3,IF(I11=K11,2,1)))</f>
        <v>1</v>
      </c>
      <c r="AO11" s="40" t="s">
        <v>44</v>
      </c>
      <c r="AP11" s="42">
        <f t="shared" ref="AP11:AP16" si="13">IF(ISBLANK(K11),"  ",IF(K11&gt;I11,3,IF(K11=I11,2,1)))</f>
        <v>3</v>
      </c>
      <c r="AR11" s="42" t="str">
        <f t="shared" si="4"/>
        <v xml:space="preserve">  </v>
      </c>
      <c r="AS11" s="42" t="str">
        <f t="shared" si="5"/>
        <v xml:space="preserve">  </v>
      </c>
      <c r="AT11" s="42">
        <f t="shared" si="6"/>
        <v>1</v>
      </c>
      <c r="AV11" s="42">
        <f t="shared" si="7"/>
        <v>1</v>
      </c>
      <c r="AW11" s="42" t="str">
        <f t="shared" si="8"/>
        <v xml:space="preserve">  </v>
      </c>
      <c r="AX11" s="42" t="str">
        <f t="shared" si="9"/>
        <v xml:space="preserve">  </v>
      </c>
    </row>
    <row r="12" spans="1:50" ht="22.5" customHeight="1" x14ac:dyDescent="0.25">
      <c r="B12" s="79" t="s">
        <v>48</v>
      </c>
      <c r="C12" s="80">
        <v>0.45833333333333298</v>
      </c>
      <c r="D12" s="81"/>
      <c r="E12" s="82" t="s">
        <v>84</v>
      </c>
      <c r="F12" s="83" t="s">
        <v>43</v>
      </c>
      <c r="G12" s="84" t="s">
        <v>85</v>
      </c>
      <c r="H12" s="85"/>
      <c r="I12" s="47">
        <v>17</v>
      </c>
      <c r="J12" s="48"/>
      <c r="K12" s="47">
        <v>25</v>
      </c>
      <c r="L12" s="41"/>
      <c r="M12" s="71"/>
      <c r="N12" s="48"/>
      <c r="O12" s="71"/>
      <c r="P12" s="6"/>
      <c r="Q12" s="71"/>
      <c r="R12" s="48"/>
      <c r="S12" s="71"/>
      <c r="U12" s="71"/>
      <c r="V12" s="48"/>
      <c r="W12" s="71"/>
      <c r="X12" s="6"/>
      <c r="Y12" s="71"/>
      <c r="Z12" s="48"/>
      <c r="AA12" s="71"/>
      <c r="AC12" s="71"/>
      <c r="AD12" s="48"/>
      <c r="AE12" s="71"/>
      <c r="AF12" s="6"/>
      <c r="AG12" s="71"/>
      <c r="AH12" s="48"/>
      <c r="AI12" s="71"/>
      <c r="AK12" s="50"/>
      <c r="AL12" s="51"/>
      <c r="AN12" s="71"/>
      <c r="AO12" s="48"/>
      <c r="AP12" s="71"/>
      <c r="AR12" s="71"/>
      <c r="AS12" s="71"/>
      <c r="AT12" s="71"/>
      <c r="AV12" s="71"/>
      <c r="AW12" s="71"/>
      <c r="AX12" s="71"/>
    </row>
    <row r="13" spans="1:50" ht="22.5" customHeight="1" x14ac:dyDescent="0.25">
      <c r="B13" s="59" t="s">
        <v>50</v>
      </c>
      <c r="C13" s="60">
        <v>0.47222222222222199</v>
      </c>
      <c r="D13" s="38" t="s">
        <v>57</v>
      </c>
      <c r="E13" s="67" t="str">
        <f>Pools!G8</f>
        <v>Rugby Club LIVONIA </v>
      </c>
      <c r="F13" s="64" t="s">
        <v>43</v>
      </c>
      <c r="G13" s="63" t="str">
        <f>Pools!G7</f>
        <v>ABC team BLUE</v>
      </c>
      <c r="H13" s="46" t="s">
        <v>56</v>
      </c>
      <c r="I13" s="47">
        <v>38</v>
      </c>
      <c r="J13" s="48" t="s">
        <v>44</v>
      </c>
      <c r="K13" s="47">
        <v>10</v>
      </c>
      <c r="L13" s="41"/>
      <c r="M13" s="49"/>
      <c r="N13" s="48" t="s">
        <v>44</v>
      </c>
      <c r="O13" s="49"/>
      <c r="P13" s="6"/>
      <c r="Q13" s="49"/>
      <c r="R13" s="48" t="s">
        <v>44</v>
      </c>
      <c r="S13" s="49"/>
      <c r="U13" s="49"/>
      <c r="V13" s="48" t="s">
        <v>44</v>
      </c>
      <c r="W13" s="49"/>
      <c r="X13" s="6"/>
      <c r="Y13" s="49"/>
      <c r="Z13" s="48" t="s">
        <v>44</v>
      </c>
      <c r="AA13" s="49"/>
      <c r="AC13" s="49"/>
      <c r="AD13" s="48" t="s">
        <v>44</v>
      </c>
      <c r="AE13" s="49"/>
      <c r="AF13" s="6"/>
      <c r="AG13" s="49"/>
      <c r="AH13" s="48" t="s">
        <v>44</v>
      </c>
      <c r="AI13" s="49"/>
      <c r="AK13" s="50">
        <f t="shared" si="10"/>
        <v>0</v>
      </c>
      <c r="AL13" s="51" t="str">
        <f t="shared" si="11"/>
        <v xml:space="preserve">   </v>
      </c>
      <c r="AN13" s="49">
        <f t="shared" si="12"/>
        <v>3</v>
      </c>
      <c r="AO13" s="48" t="s">
        <v>44</v>
      </c>
      <c r="AP13" s="49">
        <f t="shared" si="13"/>
        <v>1</v>
      </c>
      <c r="AR13" s="49">
        <f t="shared" si="4"/>
        <v>1</v>
      </c>
      <c r="AS13" s="49" t="str">
        <f t="shared" si="5"/>
        <v xml:space="preserve">  </v>
      </c>
      <c r="AT13" s="49" t="str">
        <f t="shared" si="6"/>
        <v xml:space="preserve">  </v>
      </c>
      <c r="AV13" s="49" t="str">
        <f t="shared" si="7"/>
        <v xml:space="preserve">  </v>
      </c>
      <c r="AW13" s="49" t="str">
        <f t="shared" si="8"/>
        <v xml:space="preserve">  </v>
      </c>
      <c r="AX13" s="49">
        <f t="shared" si="9"/>
        <v>1</v>
      </c>
    </row>
    <row r="14" spans="1:50" s="52" customFormat="1" ht="22.5" customHeight="1" x14ac:dyDescent="0.25">
      <c r="A14" s="78"/>
      <c r="B14" s="59" t="s">
        <v>50</v>
      </c>
      <c r="C14" s="60">
        <v>0.48611111111111099</v>
      </c>
      <c r="D14" s="38" t="s">
        <v>59</v>
      </c>
      <c r="E14" s="69" t="str">
        <f>Pools!J8</f>
        <v>ABC team PINK</v>
      </c>
      <c r="F14" s="70" t="s">
        <v>43</v>
      </c>
      <c r="G14" s="69" t="str">
        <f>Pools!J7</f>
        <v>Czech girls 7s</v>
      </c>
      <c r="H14" s="38" t="s">
        <v>58</v>
      </c>
      <c r="I14" s="39">
        <v>0</v>
      </c>
      <c r="J14" s="40" t="s">
        <v>44</v>
      </c>
      <c r="K14" s="39">
        <v>43</v>
      </c>
      <c r="L14" s="45"/>
      <c r="M14" s="42"/>
      <c r="N14" s="40" t="s">
        <v>44</v>
      </c>
      <c r="O14" s="42"/>
      <c r="P14" s="37"/>
      <c r="Q14" s="42"/>
      <c r="R14" s="40" t="s">
        <v>44</v>
      </c>
      <c r="S14" s="42"/>
      <c r="U14" s="42"/>
      <c r="V14" s="40" t="s">
        <v>44</v>
      </c>
      <c r="W14" s="42"/>
      <c r="X14" s="37"/>
      <c r="Y14" s="42"/>
      <c r="Z14" s="40" t="s">
        <v>44</v>
      </c>
      <c r="AA14" s="42"/>
      <c r="AC14" s="42"/>
      <c r="AD14" s="40" t="s">
        <v>44</v>
      </c>
      <c r="AE14" s="42"/>
      <c r="AF14" s="37"/>
      <c r="AG14" s="42"/>
      <c r="AH14" s="40" t="s">
        <v>44</v>
      </c>
      <c r="AI14" s="42"/>
      <c r="AK14" s="43">
        <f t="shared" si="10"/>
        <v>0</v>
      </c>
      <c r="AL14" s="44" t="str">
        <f t="shared" si="11"/>
        <v xml:space="preserve">   </v>
      </c>
      <c r="AN14" s="42">
        <f t="shared" si="12"/>
        <v>1</v>
      </c>
      <c r="AO14" s="40" t="s">
        <v>44</v>
      </c>
      <c r="AP14" s="42">
        <f t="shared" si="13"/>
        <v>3</v>
      </c>
      <c r="AR14" s="42" t="str">
        <f t="shared" si="4"/>
        <v xml:space="preserve">  </v>
      </c>
      <c r="AS14" s="42" t="str">
        <f t="shared" si="5"/>
        <v xml:space="preserve">  </v>
      </c>
      <c r="AT14" s="42">
        <f t="shared" si="6"/>
        <v>1</v>
      </c>
      <c r="AV14" s="42">
        <f t="shared" si="7"/>
        <v>1</v>
      </c>
      <c r="AW14" s="42" t="str">
        <f t="shared" si="8"/>
        <v xml:space="preserve">  </v>
      </c>
      <c r="AX14" s="42" t="str">
        <f t="shared" si="9"/>
        <v xml:space="preserve">  </v>
      </c>
    </row>
    <row r="15" spans="1:50" ht="22.5" customHeight="1" x14ac:dyDescent="0.25">
      <c r="B15" s="59" t="s">
        <v>50</v>
      </c>
      <c r="C15" s="60">
        <v>0.5</v>
      </c>
      <c r="D15" s="38" t="s">
        <v>63</v>
      </c>
      <c r="E15" s="65" t="str">
        <f>Pools!M8</f>
        <v>Rugby Club VAIRAS </v>
      </c>
      <c r="F15" s="66" t="s">
        <v>43</v>
      </c>
      <c r="G15" s="65" t="str">
        <f>Pools!M7</f>
        <v>Tatra / Babice</v>
      </c>
      <c r="H15" s="53" t="s">
        <v>62</v>
      </c>
      <c r="I15" s="54">
        <v>32</v>
      </c>
      <c r="J15" s="55" t="s">
        <v>44</v>
      </c>
      <c r="K15" s="54">
        <v>10</v>
      </c>
      <c r="L15" s="41"/>
      <c r="M15" s="56"/>
      <c r="N15" s="55" t="s">
        <v>44</v>
      </c>
      <c r="O15" s="56"/>
      <c r="P15" s="6"/>
      <c r="Q15" s="56"/>
      <c r="R15" s="55" t="s">
        <v>44</v>
      </c>
      <c r="S15" s="56"/>
      <c r="U15" s="56"/>
      <c r="V15" s="55" t="s">
        <v>44</v>
      </c>
      <c r="W15" s="56"/>
      <c r="X15" s="6"/>
      <c r="Y15" s="56"/>
      <c r="Z15" s="55" t="s">
        <v>44</v>
      </c>
      <c r="AA15" s="56"/>
      <c r="AC15" s="56"/>
      <c r="AD15" s="55" t="s">
        <v>44</v>
      </c>
      <c r="AE15" s="56"/>
      <c r="AF15" s="6"/>
      <c r="AG15" s="56"/>
      <c r="AH15" s="55" t="s">
        <v>44</v>
      </c>
      <c r="AI15" s="56"/>
      <c r="AK15" s="57">
        <f t="shared" si="10"/>
        <v>0</v>
      </c>
      <c r="AL15" s="58" t="str">
        <f t="shared" si="11"/>
        <v xml:space="preserve">   </v>
      </c>
      <c r="AN15" s="56">
        <f t="shared" si="12"/>
        <v>3</v>
      </c>
      <c r="AO15" s="55" t="s">
        <v>44</v>
      </c>
      <c r="AP15" s="56">
        <f t="shared" si="13"/>
        <v>1</v>
      </c>
      <c r="AR15" s="56">
        <f t="shared" si="4"/>
        <v>1</v>
      </c>
      <c r="AS15" s="56" t="str">
        <f t="shared" si="5"/>
        <v xml:space="preserve">  </v>
      </c>
      <c r="AT15" s="56" t="str">
        <f t="shared" si="6"/>
        <v xml:space="preserve">  </v>
      </c>
      <c r="AV15" s="56" t="str">
        <f t="shared" si="7"/>
        <v xml:space="preserve">  </v>
      </c>
      <c r="AW15" s="56" t="str">
        <f t="shared" si="8"/>
        <v xml:space="preserve">  </v>
      </c>
      <c r="AX15" s="56">
        <f t="shared" si="9"/>
        <v>1</v>
      </c>
    </row>
    <row r="16" spans="1:50" ht="22.5" customHeight="1" x14ac:dyDescent="0.25">
      <c r="B16" s="79" t="s">
        <v>48</v>
      </c>
      <c r="C16" s="80">
        <v>0.51388888888888895</v>
      </c>
      <c r="D16" s="85"/>
      <c r="E16" s="84" t="s">
        <v>85</v>
      </c>
      <c r="F16" s="83" t="s">
        <v>43</v>
      </c>
      <c r="G16" s="82" t="s">
        <v>84</v>
      </c>
      <c r="H16" s="86"/>
      <c r="I16" s="54">
        <v>5</v>
      </c>
      <c r="J16" s="55"/>
      <c r="K16" s="54">
        <v>34</v>
      </c>
      <c r="L16" s="41"/>
      <c r="M16" s="56"/>
      <c r="N16" s="55"/>
      <c r="O16" s="56"/>
      <c r="P16" s="6"/>
      <c r="Q16" s="56"/>
      <c r="R16" s="55"/>
      <c r="S16" s="56"/>
      <c r="U16" s="56"/>
      <c r="V16" s="55"/>
      <c r="W16" s="56"/>
      <c r="X16" s="6"/>
      <c r="Y16" s="56"/>
      <c r="Z16" s="55"/>
      <c r="AA16" s="56"/>
      <c r="AC16" s="56"/>
      <c r="AD16" s="55"/>
      <c r="AE16" s="56"/>
      <c r="AF16" s="6"/>
      <c r="AG16" s="56"/>
      <c r="AH16" s="55"/>
      <c r="AI16" s="56"/>
      <c r="AK16" s="57"/>
      <c r="AL16" s="58"/>
      <c r="AN16" s="56">
        <f t="shared" si="12"/>
        <v>1</v>
      </c>
      <c r="AO16" s="55"/>
      <c r="AP16" s="56">
        <f t="shared" si="13"/>
        <v>3</v>
      </c>
      <c r="AR16" s="56" t="str">
        <f t="shared" si="4"/>
        <v xml:space="preserve">  </v>
      </c>
      <c r="AS16" s="56" t="str">
        <f t="shared" si="5"/>
        <v xml:space="preserve">  </v>
      </c>
      <c r="AT16" s="56">
        <f t="shared" si="6"/>
        <v>1</v>
      </c>
      <c r="AV16" s="56">
        <f t="shared" si="7"/>
        <v>1</v>
      </c>
      <c r="AW16" s="56" t="str">
        <f t="shared" si="8"/>
        <v xml:space="preserve">  </v>
      </c>
      <c r="AX16" s="56" t="str">
        <f t="shared" si="9"/>
        <v xml:space="preserve">  </v>
      </c>
    </row>
    <row r="17" spans="1:50" ht="22.5" customHeight="1" x14ac:dyDescent="0.25">
      <c r="B17" s="59" t="s">
        <v>50</v>
      </c>
      <c r="C17" s="60">
        <v>0.52777777777777801</v>
      </c>
      <c r="D17" s="46" t="s">
        <v>56</v>
      </c>
      <c r="E17" s="69" t="str">
        <f>Pools!G7</f>
        <v>ABC team BLUE</v>
      </c>
      <c r="F17" s="70" t="s">
        <v>43</v>
      </c>
      <c r="G17" s="69" t="str">
        <f>Pools!G6</f>
        <v>Říčany / Petrovice</v>
      </c>
      <c r="H17" s="38" t="s">
        <v>55</v>
      </c>
      <c r="I17" s="39">
        <v>0</v>
      </c>
      <c r="J17" s="40" t="s">
        <v>44</v>
      </c>
      <c r="K17" s="39">
        <v>53</v>
      </c>
      <c r="L17" s="41"/>
      <c r="M17" s="42"/>
      <c r="N17" s="40" t="s">
        <v>44</v>
      </c>
      <c r="O17" s="42"/>
      <c r="P17" s="6"/>
      <c r="Q17" s="42"/>
      <c r="R17" s="40" t="s">
        <v>44</v>
      </c>
      <c r="S17" s="42"/>
      <c r="U17" s="42"/>
      <c r="V17" s="40" t="s">
        <v>44</v>
      </c>
      <c r="W17" s="42"/>
      <c r="X17" s="6"/>
      <c r="Y17" s="42"/>
      <c r="Z17" s="40" t="s">
        <v>44</v>
      </c>
      <c r="AA17" s="42"/>
      <c r="AC17" s="42"/>
      <c r="AD17" s="40" t="s">
        <v>44</v>
      </c>
      <c r="AE17" s="42"/>
      <c r="AF17" s="6"/>
      <c r="AG17" s="42"/>
      <c r="AH17" s="40" t="s">
        <v>44</v>
      </c>
      <c r="AI17" s="42"/>
      <c r="AK17" s="43">
        <f t="shared" si="0"/>
        <v>0</v>
      </c>
      <c r="AL17" s="44" t="str">
        <f t="shared" si="1"/>
        <v xml:space="preserve">   </v>
      </c>
      <c r="AN17" s="42">
        <f t="shared" si="2"/>
        <v>1</v>
      </c>
      <c r="AO17" s="40" t="s">
        <v>44</v>
      </c>
      <c r="AP17" s="42">
        <f t="shared" si="3"/>
        <v>3</v>
      </c>
      <c r="AR17" s="42" t="str">
        <f t="shared" si="4"/>
        <v xml:space="preserve">  </v>
      </c>
      <c r="AS17" s="42" t="str">
        <f t="shared" si="5"/>
        <v xml:space="preserve">  </v>
      </c>
      <c r="AT17" s="42">
        <f t="shared" si="6"/>
        <v>1</v>
      </c>
      <c r="AV17" s="42">
        <f t="shared" si="7"/>
        <v>1</v>
      </c>
      <c r="AW17" s="42" t="str">
        <f t="shared" si="8"/>
        <v xml:space="preserve">  </v>
      </c>
      <c r="AX17" s="42" t="str">
        <f t="shared" si="9"/>
        <v xml:space="preserve">  </v>
      </c>
    </row>
    <row r="18" spans="1:50" ht="22.5" customHeight="1" x14ac:dyDescent="0.25">
      <c r="B18" s="59" t="s">
        <v>50</v>
      </c>
      <c r="C18" s="60">
        <v>0.54166666666666696</v>
      </c>
      <c r="D18" s="38" t="s">
        <v>58</v>
      </c>
      <c r="E18" s="63" t="str">
        <f>Pools!J7</f>
        <v>Czech girls 7s</v>
      </c>
      <c r="F18" s="64" t="s">
        <v>43</v>
      </c>
      <c r="G18" s="63" t="str">
        <f>Pools!J6</f>
        <v>National team of Ukraine</v>
      </c>
      <c r="H18" s="38" t="s">
        <v>60</v>
      </c>
      <c r="I18" s="47">
        <v>15</v>
      </c>
      <c r="J18" s="48" t="s">
        <v>44</v>
      </c>
      <c r="K18" s="47">
        <v>12</v>
      </c>
      <c r="L18" s="41"/>
      <c r="M18" s="49"/>
      <c r="N18" s="48" t="s">
        <v>44</v>
      </c>
      <c r="O18" s="49"/>
      <c r="P18" s="6"/>
      <c r="Q18" s="49"/>
      <c r="R18" s="48" t="s">
        <v>44</v>
      </c>
      <c r="S18" s="49"/>
      <c r="U18" s="49"/>
      <c r="V18" s="48" t="s">
        <v>44</v>
      </c>
      <c r="W18" s="49"/>
      <c r="X18" s="6"/>
      <c r="Y18" s="49"/>
      <c r="Z18" s="48" t="s">
        <v>44</v>
      </c>
      <c r="AA18" s="49"/>
      <c r="AC18" s="49"/>
      <c r="AD18" s="48" t="s">
        <v>44</v>
      </c>
      <c r="AE18" s="49"/>
      <c r="AF18" s="6"/>
      <c r="AG18" s="49"/>
      <c r="AH18" s="48" t="s">
        <v>44</v>
      </c>
      <c r="AI18" s="49"/>
      <c r="AK18" s="50">
        <f t="shared" si="0"/>
        <v>0</v>
      </c>
      <c r="AL18" s="51" t="str">
        <f t="shared" si="1"/>
        <v xml:space="preserve">   </v>
      </c>
      <c r="AN18" s="49">
        <f t="shared" si="2"/>
        <v>3</v>
      </c>
      <c r="AO18" s="48" t="s">
        <v>44</v>
      </c>
      <c r="AP18" s="49">
        <f t="shared" si="3"/>
        <v>1</v>
      </c>
      <c r="AR18" s="49">
        <f t="shared" si="4"/>
        <v>1</v>
      </c>
      <c r="AS18" s="49" t="str">
        <f t="shared" si="5"/>
        <v xml:space="preserve">  </v>
      </c>
      <c r="AT18" s="49" t="str">
        <f t="shared" si="6"/>
        <v xml:space="preserve">  </v>
      </c>
      <c r="AV18" s="49" t="str">
        <f t="shared" si="7"/>
        <v xml:space="preserve">  </v>
      </c>
      <c r="AW18" s="49" t="str">
        <f t="shared" si="8"/>
        <v xml:space="preserve">  </v>
      </c>
      <c r="AX18" s="49">
        <f t="shared" si="9"/>
        <v>1</v>
      </c>
    </row>
    <row r="19" spans="1:50" s="52" customFormat="1" ht="22.5" customHeight="1" x14ac:dyDescent="0.25">
      <c r="A19" s="78"/>
      <c r="B19" s="59" t="s">
        <v>50</v>
      </c>
      <c r="C19" s="60">
        <v>0.55555555555555602</v>
      </c>
      <c r="D19" s="53" t="s">
        <v>62</v>
      </c>
      <c r="E19" s="69" t="str">
        <f>Pools!M7</f>
        <v>Tatra / Babice</v>
      </c>
      <c r="F19" s="70" t="s">
        <v>43</v>
      </c>
      <c r="G19" s="69" t="str">
        <f>Pools!M6</f>
        <v>Hunion 7s</v>
      </c>
      <c r="H19" s="38" t="s">
        <v>61</v>
      </c>
      <c r="I19" s="39">
        <v>31</v>
      </c>
      <c r="J19" s="40" t="s">
        <v>44</v>
      </c>
      <c r="K19" s="39">
        <v>12</v>
      </c>
      <c r="L19" s="45"/>
      <c r="M19" s="42"/>
      <c r="N19" s="40" t="s">
        <v>44</v>
      </c>
      <c r="O19" s="42"/>
      <c r="P19" s="37"/>
      <c r="Q19" s="42"/>
      <c r="R19" s="40" t="s">
        <v>44</v>
      </c>
      <c r="S19" s="42"/>
      <c r="U19" s="42"/>
      <c r="V19" s="40" t="s">
        <v>44</v>
      </c>
      <c r="W19" s="42"/>
      <c r="X19" s="37"/>
      <c r="Y19" s="42"/>
      <c r="Z19" s="40" t="s">
        <v>44</v>
      </c>
      <c r="AA19" s="42"/>
      <c r="AC19" s="42"/>
      <c r="AD19" s="40" t="s">
        <v>44</v>
      </c>
      <c r="AE19" s="42"/>
      <c r="AF19" s="37"/>
      <c r="AG19" s="42"/>
      <c r="AH19" s="40" t="s">
        <v>44</v>
      </c>
      <c r="AI19" s="42"/>
      <c r="AK19" s="43">
        <f t="shared" si="0"/>
        <v>0</v>
      </c>
      <c r="AL19" s="44" t="str">
        <f t="shared" si="1"/>
        <v xml:space="preserve">   </v>
      </c>
      <c r="AN19" s="42">
        <f t="shared" si="2"/>
        <v>3</v>
      </c>
      <c r="AO19" s="40" t="s">
        <v>44</v>
      </c>
      <c r="AP19" s="42">
        <f t="shared" si="3"/>
        <v>1</v>
      </c>
      <c r="AR19" s="42">
        <f t="shared" si="4"/>
        <v>1</v>
      </c>
      <c r="AS19" s="42" t="str">
        <f t="shared" si="5"/>
        <v xml:space="preserve">  </v>
      </c>
      <c r="AT19" s="42" t="str">
        <f t="shared" si="6"/>
        <v xml:space="preserve">  </v>
      </c>
      <c r="AV19" s="42" t="str">
        <f t="shared" si="7"/>
        <v xml:space="preserve">  </v>
      </c>
      <c r="AW19" s="42" t="str">
        <f t="shared" si="8"/>
        <v xml:space="preserve">  </v>
      </c>
      <c r="AX19" s="42">
        <f t="shared" si="9"/>
        <v>1</v>
      </c>
    </row>
    <row r="20" spans="1:50" ht="22.5" customHeight="1" x14ac:dyDescent="0.25">
      <c r="B20" s="59" t="s">
        <v>50</v>
      </c>
      <c r="C20" s="60">
        <v>0.56944444444444497</v>
      </c>
      <c r="D20" s="38" t="s">
        <v>70</v>
      </c>
      <c r="E20" s="67" t="str">
        <f>Pools!M11</f>
        <v>ABC team BLUE</v>
      </c>
      <c r="F20" s="68" t="s">
        <v>43</v>
      </c>
      <c r="G20" s="67" t="str">
        <f>Pools!M13</f>
        <v>Hunion 7s</v>
      </c>
      <c r="H20" s="38" t="s">
        <v>72</v>
      </c>
      <c r="I20" s="39">
        <v>14</v>
      </c>
      <c r="J20" s="40" t="s">
        <v>44</v>
      </c>
      <c r="K20" s="39">
        <v>26</v>
      </c>
      <c r="L20" s="41"/>
      <c r="M20" s="42"/>
      <c r="N20" s="40" t="s">
        <v>44</v>
      </c>
      <c r="O20" s="42"/>
      <c r="P20" s="6"/>
      <c r="Q20" s="42"/>
      <c r="R20" s="40" t="s">
        <v>44</v>
      </c>
      <c r="S20" s="42"/>
      <c r="U20" s="42"/>
      <c r="V20" s="40" t="s">
        <v>44</v>
      </c>
      <c r="W20" s="42"/>
      <c r="X20" s="6"/>
      <c r="Y20" s="42"/>
      <c r="Z20" s="40" t="s">
        <v>44</v>
      </c>
      <c r="AA20" s="42"/>
      <c r="AC20" s="42"/>
      <c r="AD20" s="40" t="s">
        <v>44</v>
      </c>
      <c r="AE20" s="42"/>
      <c r="AF20" s="6"/>
      <c r="AG20" s="42"/>
      <c r="AH20" s="40" t="s">
        <v>44</v>
      </c>
      <c r="AI20" s="42"/>
      <c r="AK20" s="43">
        <f t="shared" ref="AK20:AK22" si="14">(M20+O20)*5+(Q20+S20)*2+(U20+W20)*3+(Y20+AA20)*3</f>
        <v>0</v>
      </c>
      <c r="AL20" s="44" t="str">
        <f t="shared" ref="AL20:AL22" si="15">IF(AK20=0,"   ",IF(AK20=(I20+K20),"ok","false"))</f>
        <v xml:space="preserve">   </v>
      </c>
      <c r="AN20" s="42">
        <f t="shared" ref="AN20:AN23" si="16">IF(ISBLANK(I20),"  ",IF(I20&gt;K20,3,IF(I20=K20,2,1)))</f>
        <v>1</v>
      </c>
      <c r="AO20" s="40" t="s">
        <v>44</v>
      </c>
      <c r="AP20" s="42">
        <f t="shared" ref="AP20:AP23" si="17">IF(ISBLANK(K20),"  ",IF(K20&gt;I20,3,IF(K20=I20,2,1)))</f>
        <v>3</v>
      </c>
      <c r="AR20" s="42" t="str">
        <f t="shared" si="4"/>
        <v xml:space="preserve">  </v>
      </c>
      <c r="AS20" s="42" t="str">
        <f t="shared" si="5"/>
        <v xml:space="preserve">  </v>
      </c>
      <c r="AT20" s="42">
        <f t="shared" si="6"/>
        <v>1</v>
      </c>
      <c r="AV20" s="42">
        <f t="shared" si="7"/>
        <v>1</v>
      </c>
      <c r="AW20" s="42" t="str">
        <f t="shared" si="8"/>
        <v xml:space="preserve">  </v>
      </c>
      <c r="AX20" s="42" t="str">
        <f t="shared" si="9"/>
        <v xml:space="preserve">  </v>
      </c>
    </row>
    <row r="21" spans="1:50" ht="22.5" customHeight="1" x14ac:dyDescent="0.25">
      <c r="B21" s="59" t="s">
        <v>50</v>
      </c>
      <c r="C21" s="60">
        <v>0.58333333333333404</v>
      </c>
      <c r="D21" s="38" t="s">
        <v>67</v>
      </c>
      <c r="E21" s="62" t="str">
        <f>Pools!J11</f>
        <v>Rugby Club LIVONIA </v>
      </c>
      <c r="F21" s="61" t="s">
        <v>43</v>
      </c>
      <c r="G21" s="62" t="str">
        <f>Pools!J13</f>
        <v>Tatra / Babice</v>
      </c>
      <c r="H21" s="38" t="s">
        <v>69</v>
      </c>
      <c r="I21" s="39">
        <v>0</v>
      </c>
      <c r="J21" s="40" t="s">
        <v>44</v>
      </c>
      <c r="K21" s="39">
        <v>36</v>
      </c>
      <c r="L21" s="41"/>
      <c r="M21" s="45"/>
      <c r="N21" s="40" t="s">
        <v>44</v>
      </c>
      <c r="O21" s="45"/>
      <c r="P21" s="6"/>
      <c r="Q21" s="45"/>
      <c r="R21" s="40" t="s">
        <v>44</v>
      </c>
      <c r="S21" s="45"/>
      <c r="U21" s="45"/>
      <c r="V21" s="40" t="s">
        <v>44</v>
      </c>
      <c r="W21" s="45"/>
      <c r="X21" s="6"/>
      <c r="Y21" s="45"/>
      <c r="Z21" s="40" t="s">
        <v>44</v>
      </c>
      <c r="AA21" s="45"/>
      <c r="AC21" s="45"/>
      <c r="AD21" s="40" t="s">
        <v>44</v>
      </c>
      <c r="AE21" s="45"/>
      <c r="AF21" s="6"/>
      <c r="AG21" s="45"/>
      <c r="AH21" s="40" t="s">
        <v>44</v>
      </c>
      <c r="AI21" s="45"/>
      <c r="AK21" s="43">
        <f t="shared" si="14"/>
        <v>0</v>
      </c>
      <c r="AL21" s="44" t="str">
        <f t="shared" si="15"/>
        <v xml:space="preserve">   </v>
      </c>
      <c r="AN21" s="45">
        <f t="shared" si="16"/>
        <v>1</v>
      </c>
      <c r="AO21" s="40" t="s">
        <v>44</v>
      </c>
      <c r="AP21" s="45">
        <f t="shared" si="17"/>
        <v>3</v>
      </c>
      <c r="AR21" s="45" t="str">
        <f t="shared" si="4"/>
        <v xml:space="preserve">  </v>
      </c>
      <c r="AS21" s="45" t="str">
        <f t="shared" si="5"/>
        <v xml:space="preserve">  </v>
      </c>
      <c r="AT21" s="45">
        <f t="shared" si="6"/>
        <v>1</v>
      </c>
      <c r="AV21" s="45">
        <f t="shared" si="7"/>
        <v>1</v>
      </c>
      <c r="AW21" s="45" t="str">
        <f t="shared" si="8"/>
        <v xml:space="preserve">  </v>
      </c>
      <c r="AX21" s="45" t="str">
        <f t="shared" si="9"/>
        <v xml:space="preserve">  </v>
      </c>
    </row>
    <row r="22" spans="1:50" ht="22.5" customHeight="1" x14ac:dyDescent="0.25">
      <c r="B22" s="59" t="s">
        <v>50</v>
      </c>
      <c r="C22" s="60">
        <v>0.59722222222222299</v>
      </c>
      <c r="D22" s="38" t="s">
        <v>64</v>
      </c>
      <c r="E22" s="69" t="str">
        <f>Pools!G11</f>
        <v>Říčany / Petrovice</v>
      </c>
      <c r="F22" s="70" t="s">
        <v>43</v>
      </c>
      <c r="G22" s="69" t="str">
        <f>Pools!G13</f>
        <v>Rugby Club VAIRAS </v>
      </c>
      <c r="H22" s="38" t="s">
        <v>66</v>
      </c>
      <c r="I22" s="39">
        <v>33</v>
      </c>
      <c r="J22" s="40" t="s">
        <v>44</v>
      </c>
      <c r="K22" s="39">
        <v>5</v>
      </c>
      <c r="L22" s="41"/>
      <c r="M22" s="42"/>
      <c r="N22" s="40" t="s">
        <v>44</v>
      </c>
      <c r="O22" s="42"/>
      <c r="P22" s="6"/>
      <c r="Q22" s="42"/>
      <c r="R22" s="40" t="s">
        <v>44</v>
      </c>
      <c r="S22" s="42"/>
      <c r="U22" s="42"/>
      <c r="V22" s="40" t="s">
        <v>44</v>
      </c>
      <c r="W22" s="42"/>
      <c r="X22" s="6"/>
      <c r="Y22" s="42"/>
      <c r="Z22" s="40" t="s">
        <v>44</v>
      </c>
      <c r="AA22" s="42"/>
      <c r="AC22" s="42"/>
      <c r="AD22" s="40" t="s">
        <v>44</v>
      </c>
      <c r="AE22" s="42"/>
      <c r="AF22" s="6"/>
      <c r="AG22" s="42"/>
      <c r="AH22" s="40" t="s">
        <v>44</v>
      </c>
      <c r="AI22" s="42"/>
      <c r="AK22" s="43">
        <f t="shared" si="14"/>
        <v>0</v>
      </c>
      <c r="AL22" s="44" t="str">
        <f t="shared" si="15"/>
        <v xml:space="preserve">   </v>
      </c>
      <c r="AN22" s="42">
        <f t="shared" si="16"/>
        <v>3</v>
      </c>
      <c r="AO22" s="40" t="s">
        <v>44</v>
      </c>
      <c r="AP22" s="42">
        <f t="shared" si="17"/>
        <v>1</v>
      </c>
      <c r="AR22" s="42">
        <f t="shared" si="4"/>
        <v>1</v>
      </c>
      <c r="AS22" s="42" t="str">
        <f t="shared" si="5"/>
        <v xml:space="preserve">  </v>
      </c>
      <c r="AT22" s="42" t="str">
        <f t="shared" si="6"/>
        <v xml:space="preserve">  </v>
      </c>
      <c r="AV22" s="42" t="str">
        <f t="shared" si="7"/>
        <v xml:space="preserve">  </v>
      </c>
      <c r="AW22" s="42" t="str">
        <f t="shared" si="8"/>
        <v xml:space="preserve">  </v>
      </c>
      <c r="AX22" s="42">
        <f t="shared" si="9"/>
        <v>1</v>
      </c>
    </row>
    <row r="23" spans="1:50" ht="22.5" customHeight="1" x14ac:dyDescent="0.25">
      <c r="B23" s="79" t="s">
        <v>48</v>
      </c>
      <c r="C23" s="80">
        <v>0.61111111111111105</v>
      </c>
      <c r="D23" s="85"/>
      <c r="E23" s="82" t="s">
        <v>84</v>
      </c>
      <c r="F23" s="83" t="s">
        <v>43</v>
      </c>
      <c r="G23" s="84" t="s">
        <v>85</v>
      </c>
      <c r="H23" s="86"/>
      <c r="I23" s="39">
        <v>38</v>
      </c>
      <c r="J23" s="40" t="s">
        <v>44</v>
      </c>
      <c r="K23" s="39">
        <v>17</v>
      </c>
      <c r="AN23" s="88">
        <f t="shared" si="16"/>
        <v>3</v>
      </c>
      <c r="AP23" s="88">
        <f t="shared" si="17"/>
        <v>1</v>
      </c>
      <c r="AR23" s="88">
        <f t="shared" si="4"/>
        <v>1</v>
      </c>
      <c r="AS23" s="88" t="str">
        <f t="shared" si="5"/>
        <v xml:space="preserve">  </v>
      </c>
      <c r="AT23" s="88" t="str">
        <f t="shared" si="6"/>
        <v xml:space="preserve">  </v>
      </c>
      <c r="AV23" s="88" t="str">
        <f t="shared" si="7"/>
        <v xml:space="preserve">  </v>
      </c>
      <c r="AW23" s="88" t="str">
        <f t="shared" si="8"/>
        <v xml:space="preserve">  </v>
      </c>
      <c r="AX23" s="88">
        <f t="shared" si="9"/>
        <v>1</v>
      </c>
    </row>
    <row r="24" spans="1:50" ht="22.5" customHeight="1" x14ac:dyDescent="0.25">
      <c r="B24" s="59" t="s">
        <v>50</v>
      </c>
      <c r="C24" s="60">
        <v>0.625</v>
      </c>
      <c r="D24" s="38" t="s">
        <v>72</v>
      </c>
      <c r="E24" s="67" t="str">
        <f>Pools!M13</f>
        <v>Hunion 7s</v>
      </c>
      <c r="F24" s="68" t="s">
        <v>43</v>
      </c>
      <c r="G24" s="67" t="str">
        <f>Pools!M12</f>
        <v>ABC team PINK</v>
      </c>
      <c r="H24" s="38" t="s">
        <v>71</v>
      </c>
      <c r="I24" s="39">
        <v>40</v>
      </c>
      <c r="J24" s="40" t="s">
        <v>44</v>
      </c>
      <c r="K24" s="39">
        <v>21</v>
      </c>
      <c r="L24" s="41"/>
      <c r="M24" s="42"/>
      <c r="N24" s="40" t="s">
        <v>44</v>
      </c>
      <c r="O24" s="42"/>
      <c r="P24" s="6"/>
      <c r="Q24" s="42"/>
      <c r="R24" s="40" t="s">
        <v>44</v>
      </c>
      <c r="S24" s="42"/>
      <c r="U24" s="42"/>
      <c r="V24" s="40" t="s">
        <v>44</v>
      </c>
      <c r="W24" s="42"/>
      <c r="X24" s="6"/>
      <c r="Y24" s="42"/>
      <c r="Z24" s="40" t="s">
        <v>44</v>
      </c>
      <c r="AA24" s="42"/>
      <c r="AC24" s="42"/>
      <c r="AD24" s="40" t="s">
        <v>44</v>
      </c>
      <c r="AE24" s="42"/>
      <c r="AF24" s="6"/>
      <c r="AG24" s="42"/>
      <c r="AH24" s="40" t="s">
        <v>44</v>
      </c>
      <c r="AI24" s="42"/>
      <c r="AK24" s="43">
        <f t="shared" ref="AK24:AK26" si="18">(M24+O24)*5+(Q24+S24)*2+(U24+W24)*3+(Y24+AA24)*3</f>
        <v>0</v>
      </c>
      <c r="AL24" s="44" t="str">
        <f t="shared" ref="AL24:AL26" si="19">IF(AK24=0,"   ",IF(AK24=(I24+K24),"ok","false"))</f>
        <v xml:space="preserve">   </v>
      </c>
      <c r="AN24" s="42">
        <f t="shared" ref="AN24:AN26" si="20">IF(ISBLANK(I24),"  ",IF(I24&gt;K24,3,IF(I24=K24,2,1)))</f>
        <v>3</v>
      </c>
      <c r="AO24" s="40" t="s">
        <v>44</v>
      </c>
      <c r="AP24" s="42">
        <f t="shared" ref="AP24:AP26" si="21">IF(ISBLANK(K24),"  ",IF(K24&gt;I24,3,IF(K24=I24,2,1)))</f>
        <v>1</v>
      </c>
      <c r="AR24" s="42">
        <f t="shared" si="4"/>
        <v>1</v>
      </c>
      <c r="AS24" s="42" t="str">
        <f t="shared" si="5"/>
        <v xml:space="preserve">  </v>
      </c>
      <c r="AT24" s="42" t="str">
        <f t="shared" si="6"/>
        <v xml:space="preserve">  </v>
      </c>
      <c r="AV24" s="42" t="str">
        <f t="shared" si="7"/>
        <v xml:space="preserve">  </v>
      </c>
      <c r="AW24" s="42" t="str">
        <f t="shared" si="8"/>
        <v xml:space="preserve">  </v>
      </c>
      <c r="AX24" s="42">
        <f t="shared" si="9"/>
        <v>1</v>
      </c>
    </row>
    <row r="25" spans="1:50" ht="22.5" customHeight="1" x14ac:dyDescent="0.25">
      <c r="B25" s="59" t="s">
        <v>50</v>
      </c>
      <c r="C25" s="60">
        <v>0.63888888888888895</v>
      </c>
      <c r="D25" s="38" t="s">
        <v>69</v>
      </c>
      <c r="E25" s="62" t="str">
        <f>Pools!J13</f>
        <v>Tatra / Babice</v>
      </c>
      <c r="F25" s="61" t="s">
        <v>43</v>
      </c>
      <c r="G25" s="62" t="str">
        <f>Pools!J12</f>
        <v>National team of Ukraine</v>
      </c>
      <c r="H25" s="38" t="s">
        <v>68</v>
      </c>
      <c r="I25" s="39">
        <v>7</v>
      </c>
      <c r="J25" s="40" t="s">
        <v>44</v>
      </c>
      <c r="K25" s="39">
        <v>38</v>
      </c>
      <c r="L25" s="41"/>
      <c r="M25" s="45"/>
      <c r="N25" s="40" t="s">
        <v>44</v>
      </c>
      <c r="O25" s="45"/>
      <c r="P25" s="6"/>
      <c r="Q25" s="45"/>
      <c r="R25" s="40" t="s">
        <v>44</v>
      </c>
      <c r="S25" s="45"/>
      <c r="U25" s="45"/>
      <c r="V25" s="40" t="s">
        <v>44</v>
      </c>
      <c r="W25" s="45"/>
      <c r="X25" s="6"/>
      <c r="Y25" s="45"/>
      <c r="Z25" s="40" t="s">
        <v>44</v>
      </c>
      <c r="AA25" s="45"/>
      <c r="AC25" s="45"/>
      <c r="AD25" s="40" t="s">
        <v>44</v>
      </c>
      <c r="AE25" s="45"/>
      <c r="AF25" s="6"/>
      <c r="AG25" s="45"/>
      <c r="AH25" s="40" t="s">
        <v>44</v>
      </c>
      <c r="AI25" s="45"/>
      <c r="AK25" s="43">
        <f t="shared" si="18"/>
        <v>0</v>
      </c>
      <c r="AL25" s="44" t="str">
        <f t="shared" si="19"/>
        <v xml:space="preserve">   </v>
      </c>
      <c r="AN25" s="45">
        <f t="shared" si="20"/>
        <v>1</v>
      </c>
      <c r="AO25" s="40" t="s">
        <v>44</v>
      </c>
      <c r="AP25" s="45">
        <f t="shared" si="21"/>
        <v>3</v>
      </c>
      <c r="AR25" s="45" t="str">
        <f t="shared" si="4"/>
        <v xml:space="preserve">  </v>
      </c>
      <c r="AS25" s="45" t="str">
        <f t="shared" si="5"/>
        <v xml:space="preserve">  </v>
      </c>
      <c r="AT25" s="45">
        <f t="shared" si="6"/>
        <v>1</v>
      </c>
      <c r="AV25" s="45">
        <f t="shared" si="7"/>
        <v>1</v>
      </c>
      <c r="AW25" s="45" t="str">
        <f t="shared" si="8"/>
        <v xml:space="preserve">  </v>
      </c>
      <c r="AX25" s="45" t="str">
        <f t="shared" si="9"/>
        <v xml:space="preserve">  </v>
      </c>
    </row>
    <row r="26" spans="1:50" ht="22.5" customHeight="1" x14ac:dyDescent="0.25">
      <c r="B26" s="59" t="s">
        <v>50</v>
      </c>
      <c r="C26" s="60">
        <v>0.65277777777777801</v>
      </c>
      <c r="D26" s="38" t="s">
        <v>66</v>
      </c>
      <c r="E26" s="69" t="str">
        <f>Pools!G13</f>
        <v>Rugby Club VAIRAS </v>
      </c>
      <c r="F26" s="70" t="s">
        <v>43</v>
      </c>
      <c r="G26" s="69" t="str">
        <f>Pools!G12</f>
        <v>Czech girls 7s</v>
      </c>
      <c r="H26" s="38" t="s">
        <v>65</v>
      </c>
      <c r="I26" s="39">
        <v>5</v>
      </c>
      <c r="J26" s="40" t="s">
        <v>44</v>
      </c>
      <c r="K26" s="39">
        <v>57</v>
      </c>
      <c r="L26" s="41"/>
      <c r="M26" s="42"/>
      <c r="N26" s="40" t="s">
        <v>44</v>
      </c>
      <c r="O26" s="42"/>
      <c r="P26" s="6"/>
      <c r="Q26" s="42"/>
      <c r="R26" s="40" t="s">
        <v>44</v>
      </c>
      <c r="S26" s="42"/>
      <c r="U26" s="42"/>
      <c r="V26" s="40" t="s">
        <v>44</v>
      </c>
      <c r="W26" s="42"/>
      <c r="X26" s="6"/>
      <c r="Y26" s="42"/>
      <c r="Z26" s="40" t="s">
        <v>44</v>
      </c>
      <c r="AA26" s="42"/>
      <c r="AC26" s="42"/>
      <c r="AD26" s="40" t="s">
        <v>44</v>
      </c>
      <c r="AE26" s="42"/>
      <c r="AF26" s="6"/>
      <c r="AG26" s="42"/>
      <c r="AH26" s="40" t="s">
        <v>44</v>
      </c>
      <c r="AI26" s="42"/>
      <c r="AK26" s="43">
        <f t="shared" si="18"/>
        <v>0</v>
      </c>
      <c r="AL26" s="44" t="str">
        <f t="shared" si="19"/>
        <v xml:space="preserve">   </v>
      </c>
      <c r="AN26" s="42">
        <f t="shared" si="20"/>
        <v>1</v>
      </c>
      <c r="AO26" s="40" t="s">
        <v>44</v>
      </c>
      <c r="AP26" s="42">
        <f t="shared" si="21"/>
        <v>3</v>
      </c>
      <c r="AR26" s="42" t="str">
        <f t="shared" si="4"/>
        <v xml:space="preserve">  </v>
      </c>
      <c r="AS26" s="42" t="str">
        <f t="shared" si="5"/>
        <v xml:space="preserve">  </v>
      </c>
      <c r="AT26" s="42">
        <f t="shared" si="6"/>
        <v>1</v>
      </c>
      <c r="AV26" s="42">
        <f t="shared" si="7"/>
        <v>1</v>
      </c>
      <c r="AW26" s="42" t="str">
        <f t="shared" si="8"/>
        <v xml:space="preserve">  </v>
      </c>
      <c r="AX26" s="42" t="str">
        <f t="shared" si="9"/>
        <v xml:space="preserve">  </v>
      </c>
    </row>
    <row r="27" spans="1:50" ht="22.5" customHeight="1" x14ac:dyDescent="0.25">
      <c r="B27" s="59" t="s">
        <v>50</v>
      </c>
      <c r="C27" s="60">
        <v>0.66666666666666696</v>
      </c>
      <c r="D27" s="38" t="s">
        <v>71</v>
      </c>
      <c r="E27" s="67" t="str">
        <f>Pools!M12</f>
        <v>ABC team PINK</v>
      </c>
      <c r="F27" s="68" t="s">
        <v>43</v>
      </c>
      <c r="G27" s="67" t="str">
        <f>Pools!M11</f>
        <v>ABC team BLUE</v>
      </c>
      <c r="H27" s="38" t="s">
        <v>70</v>
      </c>
      <c r="I27" s="103" t="s">
        <v>107</v>
      </c>
      <c r="J27" s="40" t="s">
        <v>44</v>
      </c>
      <c r="K27" s="103" t="s">
        <v>107</v>
      </c>
      <c r="L27" s="41"/>
      <c r="M27" s="42"/>
      <c r="N27" s="40" t="s">
        <v>44</v>
      </c>
      <c r="O27" s="42"/>
      <c r="P27" s="6"/>
      <c r="Q27" s="42"/>
      <c r="R27" s="40" t="s">
        <v>44</v>
      </c>
      <c r="S27" s="42"/>
      <c r="U27" s="42"/>
      <c r="V27" s="40" t="s">
        <v>44</v>
      </c>
      <c r="W27" s="42"/>
      <c r="X27" s="6"/>
      <c r="Y27" s="42"/>
      <c r="Z27" s="40" t="s">
        <v>44</v>
      </c>
      <c r="AA27" s="42"/>
      <c r="AC27" s="42"/>
      <c r="AD27" s="40" t="s">
        <v>44</v>
      </c>
      <c r="AE27" s="42"/>
      <c r="AF27" s="6"/>
      <c r="AG27" s="42"/>
      <c r="AH27" s="40" t="s">
        <v>44</v>
      </c>
      <c r="AI27" s="42"/>
      <c r="AK27" s="43">
        <f t="shared" ref="AK27:AK29" si="22">(M27+O27)*5+(Q27+S27)*2+(U27+W27)*3+(Y27+AA27)*3</f>
        <v>0</v>
      </c>
      <c r="AL27" s="44" t="str">
        <f t="shared" ref="AL27:AL29" si="23">IF(AK27=0,"   ",IF(AK27=(I27+K27),"ok","false"))</f>
        <v xml:space="preserve">   </v>
      </c>
      <c r="AN27" s="42">
        <f t="shared" ref="AN27:AN29" si="24">IF(ISBLANK(I27),"  ",IF(I27&gt;K27,3,IF(I27=K27,2,1)))</f>
        <v>2</v>
      </c>
      <c r="AO27" s="40" t="s">
        <v>44</v>
      </c>
      <c r="AP27" s="42">
        <f t="shared" ref="AP27:AP29" si="25">IF(ISBLANK(K27),"  ",IF(K27&gt;I27,3,IF(K27=I27,2,1)))</f>
        <v>2</v>
      </c>
      <c r="AR27" s="42" t="str">
        <f t="shared" si="4"/>
        <v xml:space="preserve">  </v>
      </c>
      <c r="AS27" s="42">
        <f t="shared" si="5"/>
        <v>1</v>
      </c>
      <c r="AT27" s="42" t="str">
        <f t="shared" si="6"/>
        <v xml:space="preserve">  </v>
      </c>
      <c r="AV27" s="42" t="str">
        <f t="shared" si="7"/>
        <v xml:space="preserve">  </v>
      </c>
      <c r="AW27" s="42">
        <f t="shared" si="8"/>
        <v>1</v>
      </c>
      <c r="AX27" s="42" t="str">
        <f t="shared" si="9"/>
        <v xml:space="preserve">  </v>
      </c>
    </row>
    <row r="28" spans="1:50" ht="22.5" customHeight="1" x14ac:dyDescent="0.25">
      <c r="B28" s="59" t="s">
        <v>50</v>
      </c>
      <c r="C28" s="60">
        <v>0.68055555555555602</v>
      </c>
      <c r="D28" s="38" t="s">
        <v>68</v>
      </c>
      <c r="E28" s="62" t="str">
        <f>Pools!J12</f>
        <v>National team of Ukraine</v>
      </c>
      <c r="F28" s="61" t="s">
        <v>43</v>
      </c>
      <c r="G28" s="62" t="str">
        <f>Pools!J11</f>
        <v>Rugby Club LIVONIA </v>
      </c>
      <c r="H28" s="38" t="s">
        <v>67</v>
      </c>
      <c r="I28" s="39">
        <v>48</v>
      </c>
      <c r="J28" s="40" t="s">
        <v>44</v>
      </c>
      <c r="K28" s="39">
        <v>7</v>
      </c>
      <c r="L28" s="41"/>
      <c r="M28" s="45"/>
      <c r="N28" s="40" t="s">
        <v>44</v>
      </c>
      <c r="O28" s="45"/>
      <c r="P28" s="6"/>
      <c r="Q28" s="45"/>
      <c r="R28" s="40" t="s">
        <v>44</v>
      </c>
      <c r="S28" s="45"/>
      <c r="U28" s="45"/>
      <c r="V28" s="40" t="s">
        <v>44</v>
      </c>
      <c r="W28" s="45"/>
      <c r="X28" s="6"/>
      <c r="Y28" s="45"/>
      <c r="Z28" s="40" t="s">
        <v>44</v>
      </c>
      <c r="AA28" s="45"/>
      <c r="AC28" s="45"/>
      <c r="AD28" s="40" t="s">
        <v>44</v>
      </c>
      <c r="AE28" s="45"/>
      <c r="AF28" s="6"/>
      <c r="AG28" s="45"/>
      <c r="AH28" s="40" t="s">
        <v>44</v>
      </c>
      <c r="AI28" s="45"/>
      <c r="AK28" s="43">
        <f t="shared" si="22"/>
        <v>0</v>
      </c>
      <c r="AL28" s="44" t="str">
        <f t="shared" si="23"/>
        <v xml:space="preserve">   </v>
      </c>
      <c r="AN28" s="45">
        <f t="shared" si="24"/>
        <v>3</v>
      </c>
      <c r="AO28" s="40" t="s">
        <v>44</v>
      </c>
      <c r="AP28" s="45">
        <f t="shared" si="25"/>
        <v>1</v>
      </c>
      <c r="AR28" s="45">
        <f t="shared" si="4"/>
        <v>1</v>
      </c>
      <c r="AS28" s="45" t="str">
        <f t="shared" si="5"/>
        <v xml:space="preserve">  </v>
      </c>
      <c r="AT28" s="45" t="str">
        <f t="shared" si="6"/>
        <v xml:space="preserve">  </v>
      </c>
      <c r="AV28" s="45" t="str">
        <f t="shared" si="7"/>
        <v xml:space="preserve">  </v>
      </c>
      <c r="AW28" s="45" t="str">
        <f t="shared" si="8"/>
        <v xml:space="preserve">  </v>
      </c>
      <c r="AX28" s="45">
        <f t="shared" si="9"/>
        <v>1</v>
      </c>
    </row>
    <row r="29" spans="1:50" ht="22.5" customHeight="1" x14ac:dyDescent="0.25">
      <c r="B29" s="59" t="s">
        <v>50</v>
      </c>
      <c r="C29" s="60">
        <v>0.69444444444444497</v>
      </c>
      <c r="D29" s="38" t="s">
        <v>65</v>
      </c>
      <c r="E29" s="69" t="str">
        <f>Pools!G12</f>
        <v>Czech girls 7s</v>
      </c>
      <c r="F29" s="70" t="s">
        <v>43</v>
      </c>
      <c r="G29" s="69" t="str">
        <f>Pools!G11</f>
        <v>Říčany / Petrovice</v>
      </c>
      <c r="H29" s="38" t="s">
        <v>64</v>
      </c>
      <c r="I29" s="39">
        <v>40</v>
      </c>
      <c r="J29" s="40" t="s">
        <v>44</v>
      </c>
      <c r="K29" s="39">
        <v>12</v>
      </c>
      <c r="L29" s="41"/>
      <c r="M29" s="42"/>
      <c r="N29" s="40" t="s">
        <v>44</v>
      </c>
      <c r="O29" s="42"/>
      <c r="P29" s="6"/>
      <c r="Q29" s="42"/>
      <c r="R29" s="40" t="s">
        <v>44</v>
      </c>
      <c r="S29" s="42"/>
      <c r="U29" s="42"/>
      <c r="V29" s="40" t="s">
        <v>44</v>
      </c>
      <c r="W29" s="42"/>
      <c r="X29" s="6"/>
      <c r="Y29" s="42"/>
      <c r="Z29" s="40" t="s">
        <v>44</v>
      </c>
      <c r="AA29" s="42"/>
      <c r="AC29" s="42"/>
      <c r="AD29" s="40" t="s">
        <v>44</v>
      </c>
      <c r="AE29" s="42"/>
      <c r="AF29" s="6"/>
      <c r="AG29" s="42"/>
      <c r="AH29" s="40" t="s">
        <v>44</v>
      </c>
      <c r="AI29" s="42"/>
      <c r="AK29" s="43">
        <f t="shared" si="22"/>
        <v>0</v>
      </c>
      <c r="AL29" s="44" t="str">
        <f t="shared" si="23"/>
        <v xml:space="preserve">   </v>
      </c>
      <c r="AN29" s="42">
        <f t="shared" si="24"/>
        <v>3</v>
      </c>
      <c r="AO29" s="40" t="s">
        <v>44</v>
      </c>
      <c r="AP29" s="42">
        <f t="shared" si="25"/>
        <v>1</v>
      </c>
      <c r="AR29" s="42">
        <f t="shared" si="4"/>
        <v>1</v>
      </c>
      <c r="AS29" s="42" t="str">
        <f t="shared" si="5"/>
        <v xml:space="preserve">  </v>
      </c>
      <c r="AT29" s="42" t="str">
        <f t="shared" si="6"/>
        <v xml:space="preserve">  </v>
      </c>
      <c r="AV29" s="42" t="str">
        <f t="shared" si="7"/>
        <v xml:space="preserve">  </v>
      </c>
      <c r="AW29" s="42" t="str">
        <f t="shared" si="8"/>
        <v xml:space="preserve">  </v>
      </c>
      <c r="AX29" s="42">
        <f t="shared" si="9"/>
        <v>1</v>
      </c>
    </row>
  </sheetData>
  <mergeCells count="28">
    <mergeCell ref="M4:AI4"/>
    <mergeCell ref="AR4:AT4"/>
    <mergeCell ref="AV4:AX4"/>
    <mergeCell ref="I5:K5"/>
    <mergeCell ref="M5:O5"/>
    <mergeCell ref="Q5:S5"/>
    <mergeCell ref="U5:W5"/>
    <mergeCell ref="Y5:AA5"/>
    <mergeCell ref="AC5:AE5"/>
    <mergeCell ref="AG5:AI5"/>
    <mergeCell ref="AK5:AL5"/>
    <mergeCell ref="AN5:AP5"/>
    <mergeCell ref="I6:K6"/>
    <mergeCell ref="M6:O6"/>
    <mergeCell ref="Q6:S6"/>
    <mergeCell ref="U6:W6"/>
    <mergeCell ref="Y6:AA6"/>
    <mergeCell ref="AG7:AI7"/>
    <mergeCell ref="AC6:AE6"/>
    <mergeCell ref="AG6:AI6"/>
    <mergeCell ref="AN6:AP6"/>
    <mergeCell ref="AK7:AL7"/>
    <mergeCell ref="AN7:AP7"/>
    <mergeCell ref="M7:O7"/>
    <mergeCell ref="Q7:S7"/>
    <mergeCell ref="U7:W7"/>
    <mergeCell ref="Y7:AA7"/>
    <mergeCell ref="AC7:AE7"/>
  </mergeCells>
  <printOptions horizontalCentered="1"/>
  <pageMargins left="0.39374999999999999" right="0.39374999999999999" top="0.59027777777777801" bottom="0.59027777777777801" header="0.51180555555555496" footer="0.39374999999999999"/>
  <pageSetup paperSize="0" scale="0" firstPageNumber="0" orientation="portrait" usePrinterDefaults="0" horizontalDpi="0" verticalDpi="0" copies="0"/>
  <headerFooter>
    <oddFooter>&amp;L© Ralph Götz&amp;C&amp;F - &amp;A&amp;R&amp;D</oddFooter>
  </headerFooter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20"/>
  <sheetViews>
    <sheetView tabSelected="1" zoomScaleNormal="100" workbookViewId="0">
      <selection activeCell="A5" sqref="A5"/>
    </sheetView>
  </sheetViews>
  <sheetFormatPr defaultRowHeight="12.75" x14ac:dyDescent="0.2"/>
  <cols>
    <col min="1" max="1" width="17.5703125" customWidth="1"/>
    <col min="2" max="2" width="6.28515625" customWidth="1"/>
    <col min="3" max="3" width="59.5703125" bestFit="1" customWidth="1"/>
    <col min="4" max="7" width="4.42578125" customWidth="1"/>
    <col min="8" max="8" width="7.85546875" customWidth="1"/>
    <col min="9" max="1021" width="8.85546875"/>
  </cols>
  <sheetData>
    <row r="1" spans="2:4" ht="18" x14ac:dyDescent="0.25">
      <c r="B1" s="1" t="str">
        <f>Pools!B1</f>
        <v>PYRF girls U18/U16</v>
      </c>
    </row>
    <row r="2" spans="2:4" ht="23.25" x14ac:dyDescent="0.35">
      <c r="B2" s="2" t="str">
        <f>Pools!B2</f>
        <v>RC Slavia Praha April 11, 2026</v>
      </c>
    </row>
    <row r="3" spans="2:4" ht="23.25" x14ac:dyDescent="0.35">
      <c r="B3" s="2" t="s">
        <v>45</v>
      </c>
    </row>
    <row r="5" spans="2:4" x14ac:dyDescent="0.2">
      <c r="C5" s="27"/>
    </row>
    <row r="6" spans="2:4" ht="24" customHeight="1" x14ac:dyDescent="0.35">
      <c r="B6" s="105" t="s">
        <v>104</v>
      </c>
      <c r="C6" s="104"/>
      <c r="D6" s="28"/>
    </row>
    <row r="7" spans="2:4" ht="18" x14ac:dyDescent="0.25">
      <c r="B7" s="30" t="s">
        <v>46</v>
      </c>
      <c r="C7" s="102" t="s">
        <v>92</v>
      </c>
      <c r="D7" s="29"/>
    </row>
    <row r="8" spans="2:4" ht="18" x14ac:dyDescent="0.25">
      <c r="B8" s="31" t="s">
        <v>30</v>
      </c>
      <c r="C8" s="106" t="s">
        <v>86</v>
      </c>
      <c r="D8" s="29"/>
    </row>
    <row r="9" spans="2:4" ht="18" x14ac:dyDescent="0.25">
      <c r="B9" s="31" t="s">
        <v>47</v>
      </c>
      <c r="C9" s="107" t="s">
        <v>95</v>
      </c>
      <c r="D9" s="29"/>
    </row>
    <row r="10" spans="2:4" ht="18" x14ac:dyDescent="0.25">
      <c r="B10" s="30" t="s">
        <v>97</v>
      </c>
      <c r="C10" s="106" t="s">
        <v>89</v>
      </c>
      <c r="D10" s="29"/>
    </row>
    <row r="11" spans="2:4" ht="18" x14ac:dyDescent="0.25">
      <c r="B11" s="31" t="s">
        <v>98</v>
      </c>
      <c r="C11" s="108" t="s">
        <v>88</v>
      </c>
      <c r="D11" s="29"/>
    </row>
    <row r="12" spans="2:4" ht="18" x14ac:dyDescent="0.25">
      <c r="B12" s="31" t="s">
        <v>99</v>
      </c>
      <c r="C12" s="106" t="s">
        <v>94</v>
      </c>
      <c r="D12" s="29"/>
    </row>
    <row r="13" spans="2:4" ht="18" x14ac:dyDescent="0.25">
      <c r="B13" s="30" t="s">
        <v>100</v>
      </c>
      <c r="C13" s="102" t="s">
        <v>87</v>
      </c>
      <c r="D13" s="29"/>
    </row>
    <row r="14" spans="2:4" ht="18" x14ac:dyDescent="0.25">
      <c r="B14" s="31" t="s">
        <v>108</v>
      </c>
      <c r="C14" s="106" t="s">
        <v>93</v>
      </c>
      <c r="D14" s="29"/>
    </row>
    <row r="15" spans="2:4" ht="18" x14ac:dyDescent="0.25">
      <c r="B15" s="32" t="s">
        <v>108</v>
      </c>
      <c r="C15" s="109" t="s">
        <v>96</v>
      </c>
      <c r="D15" s="29"/>
    </row>
    <row r="16" spans="2:4" x14ac:dyDescent="0.2">
      <c r="B16" s="87"/>
      <c r="C16" s="87"/>
    </row>
    <row r="17" spans="2:4" x14ac:dyDescent="0.2">
      <c r="B17" s="87"/>
      <c r="C17" s="110"/>
    </row>
    <row r="18" spans="2:4" ht="24" customHeight="1" x14ac:dyDescent="0.35">
      <c r="B18" s="105" t="s">
        <v>105</v>
      </c>
      <c r="C18" s="104"/>
      <c r="D18" s="28"/>
    </row>
    <row r="19" spans="2:4" ht="20.25" customHeight="1" x14ac:dyDescent="0.25">
      <c r="B19" s="30" t="s">
        <v>46</v>
      </c>
      <c r="C19" s="100" t="s">
        <v>102</v>
      </c>
      <c r="D19" s="29"/>
    </row>
    <row r="20" spans="2:4" ht="20.25" customHeight="1" x14ac:dyDescent="0.25">
      <c r="B20" s="32" t="s">
        <v>30</v>
      </c>
      <c r="C20" s="101" t="s">
        <v>103</v>
      </c>
      <c r="D20" s="29"/>
    </row>
  </sheetData>
  <pageMargins left="0.7" right="0.7" top="0.78749999999999998" bottom="0.78749999999999998" header="0.51180555555555496" footer="0.51180555555555496"/>
  <pageSetup firstPageNumber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Pools</vt:lpstr>
      <vt:lpstr>Matches</vt:lpstr>
      <vt:lpstr>Final Standing</vt:lpstr>
      <vt:lpstr>Matches!Oblast_tisku</vt:lpstr>
    </vt:vector>
  </TitlesOfParts>
  <Company>HDM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 Chemie</dc:creator>
  <cp:lastModifiedBy>Viktor Hlaváč</cp:lastModifiedBy>
  <cp:revision>1</cp:revision>
  <cp:lastPrinted>2020-09-12T10:08:03Z</cp:lastPrinted>
  <dcterms:created xsi:type="dcterms:W3CDTF">1999-05-20T09:33:46Z</dcterms:created>
  <dcterms:modified xsi:type="dcterms:W3CDTF">2026-04-13T11:22:32Z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HDM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