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ww.ithope.cz-zachranadat-2241\1 notebook lenovo záloha\ragby\soutez\2025\Dívky\"/>
    </mc:Choice>
  </mc:AlternateContent>
  <bookViews>
    <workbookView xWindow="-105" yWindow="-105" windowWidth="19425" windowHeight="10425" tabRatio="986" activeTab="1"/>
  </bookViews>
  <sheets>
    <sheet name="Pools" sheetId="1" r:id="rId1"/>
    <sheet name="Matches" sheetId="4" r:id="rId2"/>
    <sheet name="Final Standing" sheetId="3" r:id="rId3"/>
  </sheets>
  <definedNames>
    <definedName name="_xlnm.Print_Area" localSheetId="1">Matches!$B$1:$AL$20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7" i="4" l="1"/>
  <c r="E17" i="4"/>
  <c r="G13" i="4"/>
  <c r="G11" i="4" l="1"/>
  <c r="E11" i="4"/>
  <c r="E9" i="4"/>
  <c r="G20" i="4" l="1"/>
  <c r="E20" i="4"/>
  <c r="G19" i="4"/>
  <c r="E19" i="4"/>
  <c r="E13" i="4"/>
  <c r="G9" i="4"/>
  <c r="G18" i="4"/>
  <c r="E18" i="4"/>
  <c r="G15" i="4"/>
  <c r="E15" i="4"/>
  <c r="G16" i="4" l="1"/>
  <c r="E16" i="4"/>
  <c r="G14" i="4"/>
  <c r="E14" i="4"/>
  <c r="G12" i="4"/>
  <c r="E12" i="4"/>
  <c r="G10" i="4"/>
  <c r="E10" i="4"/>
  <c r="AP16" i="4" l="1"/>
  <c r="AW16" i="4" s="1"/>
  <c r="AN16" i="4"/>
  <c r="AS16" i="4" s="1"/>
  <c r="AK16" i="4"/>
  <c r="AL16" i="4" s="1"/>
  <c r="AP14" i="4"/>
  <c r="AX14" i="4" s="1"/>
  <c r="AN14" i="4"/>
  <c r="AR14" i="4" s="1"/>
  <c r="AK14" i="4"/>
  <c r="AL14" i="4" s="1"/>
  <c r="AP12" i="4"/>
  <c r="AX12" i="4" s="1"/>
  <c r="AN12" i="4"/>
  <c r="AT12" i="4" s="1"/>
  <c r="AK12" i="4"/>
  <c r="AL12" i="4" s="1"/>
  <c r="B2" i="4"/>
  <c r="B1" i="4"/>
  <c r="AV12" i="4" l="1"/>
  <c r="AR16" i="4"/>
  <c r="AW12" i="4"/>
  <c r="AT16" i="4"/>
  <c r="AW14" i="4"/>
  <c r="AR12" i="4"/>
  <c r="AS14" i="4"/>
  <c r="AT14" i="4"/>
  <c r="AV14" i="4"/>
  <c r="AV16" i="4"/>
  <c r="AX16" i="4"/>
  <c r="AS12" i="4"/>
  <c r="B2" i="3"/>
  <c r="B1" i="3"/>
</calcChain>
</file>

<file path=xl/comments1.xml><?xml version="1.0" encoding="utf-8"?>
<comments xmlns="http://schemas.openxmlformats.org/spreadsheetml/2006/main">
  <authors>
    <author/>
  </authors>
  <commentList>
    <comment ref="L2" authorId="0" shapeId="0">
      <text>
        <r>
          <rPr>
            <sz val="10"/>
            <rFont val="Arial"/>
            <family val="2"/>
            <charset val="1"/>
          </rPr>
          <t>Please don't change or overwrite fields with a formula inside !!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L2" authorId="0" shapeId="0">
      <text>
        <r>
          <rPr>
            <sz val="10"/>
            <rFont val="Arial"/>
            <family val="2"/>
            <charset val="1"/>
          </rPr>
          <t>Please don't change or overwrite fields with a formula inside !!</t>
        </r>
      </text>
    </comment>
  </commentList>
</comments>
</file>

<file path=xl/sharedStrings.xml><?xml version="1.0" encoding="utf-8"?>
<sst xmlns="http://schemas.openxmlformats.org/spreadsheetml/2006/main" count="141" uniqueCount="72">
  <si>
    <t>Rozdělení do skupin/Seeding of the Groups</t>
  </si>
  <si>
    <t>Pořadí zápasů / Timetable</t>
  </si>
  <si>
    <t>Statistics / Statistik</t>
  </si>
  <si>
    <t>First Team / Home</t>
  </si>
  <si>
    <t>Second Team / Away</t>
  </si>
  <si>
    <t>zápas</t>
  </si>
  <si>
    <t>čas</t>
  </si>
  <si>
    <t>výsledek</t>
  </si>
  <si>
    <t>try</t>
  </si>
  <si>
    <t>conversion</t>
  </si>
  <si>
    <t>penalty</t>
  </si>
  <si>
    <t>dropgoal</t>
  </si>
  <si>
    <t>sent off</t>
  </si>
  <si>
    <t>sin bin</t>
  </si>
  <si>
    <t>check</t>
  </si>
  <si>
    <t>points</t>
  </si>
  <si>
    <t>won</t>
  </si>
  <si>
    <t>drawn</t>
  </si>
  <si>
    <t>lost</t>
  </si>
  <si>
    <t>match</t>
  </si>
  <si>
    <t>time</t>
  </si>
  <si>
    <t>score</t>
  </si>
  <si>
    <t>essai</t>
  </si>
  <si>
    <t>transformation</t>
  </si>
  <si>
    <t>pénalité</t>
  </si>
  <si>
    <t>drop</t>
  </si>
  <si>
    <t>carton rouge</t>
  </si>
  <si>
    <t>carton jaune</t>
  </si>
  <si>
    <t>victoire</t>
  </si>
  <si>
    <t>égalité</t>
  </si>
  <si>
    <t>défaite</t>
  </si>
  <si>
    <t>2.</t>
  </si>
  <si>
    <t>Versuch</t>
  </si>
  <si>
    <t>Erhöhung</t>
  </si>
  <si>
    <t>Strafkick</t>
  </si>
  <si>
    <t>Dropkick</t>
  </si>
  <si>
    <t>Rot</t>
  </si>
  <si>
    <t>Gelb</t>
  </si>
  <si>
    <t>Prüfung</t>
  </si>
  <si>
    <t>Punkte</t>
  </si>
  <si>
    <t>Sieg</t>
  </si>
  <si>
    <t>Unent.</t>
  </si>
  <si>
    <t>Niederl.</t>
  </si>
  <si>
    <t/>
  </si>
  <si>
    <t>-</t>
  </si>
  <si>
    <t>:</t>
  </si>
  <si>
    <t>Konečné pořadí / Final Standing</t>
  </si>
  <si>
    <t>TABULKA</t>
  </si>
  <si>
    <t>Z</t>
  </si>
  <si>
    <t>V</t>
  </si>
  <si>
    <t>R</t>
  </si>
  <si>
    <t>P</t>
  </si>
  <si>
    <t>+</t>
  </si>
  <si>
    <t>±</t>
  </si>
  <si>
    <t>Body</t>
  </si>
  <si>
    <t>KONEČNÉ POŘADÍ</t>
  </si>
  <si>
    <t>1.</t>
  </si>
  <si>
    <t>3.</t>
  </si>
  <si>
    <t>4.</t>
  </si>
  <si>
    <t>3body výhra, 2b remíza, 1b prohra, v případě rovnosti bodů rozhoduje o pořadí celkové skóre</t>
  </si>
  <si>
    <t>U18</t>
  </si>
  <si>
    <t>Dívky U18</t>
  </si>
  <si>
    <t>PeŘí</t>
  </si>
  <si>
    <t>PYRF girls U18, girls U16</t>
  </si>
  <si>
    <t>RC Slavia Praha 18.october 2025</t>
  </si>
  <si>
    <t>Dívky U16</t>
  </si>
  <si>
    <t>U16</t>
  </si>
  <si>
    <t>Super 3</t>
  </si>
  <si>
    <t>Zagrebački ragbi Savez</t>
  </si>
  <si>
    <t>Moravia rugby</t>
  </si>
  <si>
    <t>The OlyOlo</t>
  </si>
  <si>
    <t>BVP Academy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</si>
</sst>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_ ;[Red]\-#,##0,"/>
  </numFmts>
  <fonts count="23" x14ac:knownFonts="1">
    <font>
      <sz val="10"/>
      <name val="Arial"/>
      <family val="2"/>
      <charset val="1"/>
    </font>
    <font>
      <b/>
      <sz val="14"/>
      <name val="Arial"/>
      <family val="2"/>
      <charset val="1"/>
    </font>
    <font>
      <b/>
      <sz val="18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8"/>
      <name val="Arial"/>
      <family val="2"/>
      <charset val="1"/>
    </font>
    <font>
      <b/>
      <sz val="10"/>
      <color rgb="FFFFFFFF"/>
      <name val="Arial"/>
      <family val="2"/>
      <charset val="1"/>
    </font>
    <font>
      <b/>
      <sz val="10"/>
      <name val="Arial"/>
      <family val="2"/>
      <charset val="238"/>
    </font>
    <font>
      <sz val="8"/>
      <name val="Arial"/>
      <family val="2"/>
      <charset val="1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4"/>
      <name val="Calibri"/>
      <family val="2"/>
      <charset val="238"/>
    </font>
    <font>
      <sz val="14"/>
      <name val="Tahoma"/>
      <family val="2"/>
      <charset val="238"/>
    </font>
    <font>
      <b/>
      <sz val="14"/>
      <name val="Tahoma"/>
      <family val="2"/>
      <charset val="238"/>
    </font>
    <font>
      <sz val="14"/>
      <name val="Arial"/>
      <family val="2"/>
    </font>
    <font>
      <b/>
      <sz val="14"/>
      <name val="Arial"/>
      <family val="2"/>
    </font>
    <font>
      <sz val="14"/>
      <color rgb="FF000000"/>
      <name val="Arial"/>
      <family val="2"/>
    </font>
    <font>
      <sz val="14"/>
      <color rgb="FF808080"/>
      <name val="Arial"/>
      <family val="2"/>
    </font>
    <font>
      <b/>
      <sz val="14"/>
      <color rgb="FFFF0000"/>
      <name val="Arial"/>
      <family val="2"/>
    </font>
    <font>
      <b/>
      <sz val="10"/>
      <name val="Arial"/>
      <family val="2"/>
    </font>
    <font>
      <b/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A6CAF0"/>
      </patternFill>
    </fill>
    <fill>
      <patternFill patternType="solid">
        <fgColor rgb="FFFF8080"/>
        <bgColor rgb="FFFF99CC"/>
      </patternFill>
    </fill>
    <fill>
      <patternFill patternType="solid">
        <fgColor rgb="FFFF0000"/>
        <bgColor rgb="FF993300"/>
      </patternFill>
    </fill>
    <fill>
      <patternFill patternType="solid">
        <fgColor rgb="FFA6CAF0"/>
        <bgColor rgb="FFCCCCFF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0" borderId="0" xfId="0" applyBorder="1"/>
    <xf numFmtId="0" fontId="4" fillId="0" borderId="0" xfId="0" applyFont="1" applyBorder="1"/>
    <xf numFmtId="0" fontId="5" fillId="0" borderId="0" xfId="0" applyFont="1" applyBorder="1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3" fillId="0" borderId="0" xfId="0" applyFont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0" xfId="0" applyFont="1"/>
    <xf numFmtId="0" fontId="3" fillId="2" borderId="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0" xfId="0" applyFont="1"/>
    <xf numFmtId="0" fontId="3" fillId="2" borderId="1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7" fillId="4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horizontal="center"/>
      <protection locked="0"/>
    </xf>
    <xf numFmtId="0" fontId="0" fillId="0" borderId="1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9" fillId="0" borderId="0" xfId="0" applyFont="1"/>
    <xf numFmtId="0" fontId="10" fillId="0" borderId="4" xfId="0" applyFont="1" applyBorder="1"/>
    <xf numFmtId="0" fontId="8" fillId="0" borderId="4" xfId="0" applyFont="1" applyBorder="1"/>
    <xf numFmtId="0" fontId="11" fillId="0" borderId="1" xfId="0" applyFont="1" applyBorder="1"/>
    <xf numFmtId="0" fontId="12" fillId="0" borderId="16" xfId="0" applyFont="1" applyBorder="1"/>
    <xf numFmtId="0" fontId="12" fillId="0" borderId="17" xfId="0" applyFont="1" applyBorder="1"/>
    <xf numFmtId="0" fontId="13" fillId="0" borderId="17" xfId="0" applyFont="1" applyBorder="1"/>
    <xf numFmtId="0" fontId="12" fillId="0" borderId="18" xfId="0" applyFont="1" applyBorder="1"/>
    <xf numFmtId="0" fontId="12" fillId="0" borderId="3" xfId="0" applyFont="1" applyBorder="1"/>
    <xf numFmtId="0" fontId="12" fillId="0" borderId="19" xfId="0" applyFont="1" applyBorder="1"/>
    <xf numFmtId="0" fontId="12" fillId="0" borderId="20" xfId="0" applyFont="1" applyBorder="1"/>
    <xf numFmtId="0" fontId="12" fillId="0" borderId="21" xfId="0" applyFont="1" applyBorder="1"/>
    <xf numFmtId="0" fontId="14" fillId="0" borderId="5" xfId="0" applyFont="1" applyBorder="1"/>
    <xf numFmtId="0" fontId="12" fillId="0" borderId="23" xfId="0" applyFont="1" applyBorder="1"/>
    <xf numFmtId="0" fontId="12" fillId="0" borderId="13" xfId="0" applyFont="1" applyBorder="1"/>
    <xf numFmtId="0" fontId="12" fillId="0" borderId="24" xfId="0" applyFont="1" applyBorder="1"/>
    <xf numFmtId="0" fontId="12" fillId="0" borderId="5" xfId="0" applyFont="1" applyBorder="1"/>
    <xf numFmtId="0" fontId="12" fillId="0" borderId="7" xfId="0" applyFont="1" applyBorder="1"/>
    <xf numFmtId="0" fontId="12" fillId="0" borderId="26" xfId="0" applyFont="1" applyBorder="1"/>
    <xf numFmtId="0" fontId="12" fillId="0" borderId="27" xfId="0" applyFont="1" applyBorder="1"/>
    <xf numFmtId="0" fontId="12" fillId="0" borderId="28" xfId="0" applyFont="1" applyBorder="1"/>
    <xf numFmtId="0" fontId="11" fillId="0" borderId="29" xfId="0" applyFont="1" applyBorder="1"/>
    <xf numFmtId="0" fontId="11" fillId="0" borderId="30" xfId="0" applyFont="1" applyBorder="1"/>
    <xf numFmtId="0" fontId="11" fillId="0" borderId="31" xfId="0" applyFont="1" applyBorder="1" applyAlignment="1">
      <alignment horizontal="right"/>
    </xf>
    <xf numFmtId="0" fontId="15" fillId="0" borderId="22" xfId="0" applyFont="1" applyBorder="1" applyAlignment="1">
      <alignment horizontal="right"/>
    </xf>
    <xf numFmtId="0" fontId="11" fillId="0" borderId="22" xfId="0" applyFont="1" applyBorder="1" applyAlignment="1">
      <alignment horizontal="right"/>
    </xf>
    <xf numFmtId="0" fontId="11" fillId="0" borderId="25" xfId="0" applyFont="1" applyBorder="1" applyAlignment="1">
      <alignment horizontal="right"/>
    </xf>
    <xf numFmtId="0" fontId="11" fillId="0" borderId="2" xfId="0" applyFont="1" applyBorder="1"/>
    <xf numFmtId="0" fontId="11" fillId="0" borderId="4" xfId="0" applyFont="1" applyBorder="1"/>
    <xf numFmtId="0" fontId="11" fillId="0" borderId="6" xfId="0" applyFont="1" applyBorder="1"/>
    <xf numFmtId="0" fontId="16" fillId="0" borderId="13" xfId="0" applyFont="1" applyBorder="1" applyAlignment="1">
      <alignment horizontal="center"/>
    </xf>
    <xf numFmtId="20" fontId="17" fillId="0" borderId="13" xfId="0" applyNumberFormat="1" applyFont="1" applyBorder="1" applyAlignment="1"/>
    <xf numFmtId="0" fontId="18" fillId="0" borderId="13" xfId="0" applyFont="1" applyBorder="1" applyAlignment="1">
      <alignment horizontal="center"/>
    </xf>
    <xf numFmtId="164" fontId="16" fillId="2" borderId="13" xfId="0" applyNumberFormat="1" applyFont="1" applyFill="1" applyBorder="1" applyProtection="1">
      <protection locked="0"/>
    </xf>
    <xf numFmtId="0" fontId="17" fillId="0" borderId="13" xfId="0" applyFont="1" applyBorder="1" applyAlignment="1">
      <alignment horizontal="center"/>
    </xf>
    <xf numFmtId="164" fontId="16" fillId="0" borderId="0" xfId="0" applyNumberFormat="1" applyFont="1" applyProtection="1">
      <protection locked="0"/>
    </xf>
    <xf numFmtId="164" fontId="16" fillId="0" borderId="13" xfId="0" applyNumberFormat="1" applyFont="1" applyFill="1" applyBorder="1" applyAlignment="1" applyProtection="1">
      <protection locked="0"/>
    </xf>
    <xf numFmtId="0" fontId="17" fillId="0" borderId="13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/>
    <xf numFmtId="0" fontId="16" fillId="0" borderId="0" xfId="0" applyFont="1"/>
    <xf numFmtId="164" fontId="19" fillId="0" borderId="13" xfId="0" applyNumberFormat="1" applyFont="1" applyBorder="1"/>
    <xf numFmtId="0" fontId="20" fillId="0" borderId="13" xfId="0" applyFont="1" applyBorder="1" applyAlignment="1">
      <alignment horizontal="center"/>
    </xf>
    <xf numFmtId="164" fontId="16" fillId="0" borderId="13" xfId="0" applyNumberFormat="1" applyFont="1" applyBorder="1" applyAlignment="1" applyProtection="1">
      <protection locked="0"/>
    </xf>
    <xf numFmtId="0" fontId="16" fillId="0" borderId="14" xfId="0" applyFont="1" applyBorder="1" applyAlignment="1">
      <alignment horizontal="center"/>
    </xf>
    <xf numFmtId="20" fontId="17" fillId="0" borderId="14" xfId="0" applyNumberFormat="1" applyFont="1" applyBorder="1" applyAlignment="1"/>
    <xf numFmtId="0" fontId="18" fillId="0" borderId="14" xfId="0" applyFont="1" applyBorder="1" applyAlignment="1">
      <alignment horizontal="center"/>
    </xf>
    <xf numFmtId="164" fontId="16" fillId="2" borderId="14" xfId="0" applyNumberFormat="1" applyFont="1" applyFill="1" applyBorder="1" applyProtection="1">
      <protection locked="0"/>
    </xf>
    <xf numFmtId="0" fontId="17" fillId="0" borderId="14" xfId="0" applyFont="1" applyBorder="1" applyAlignment="1">
      <alignment horizontal="center"/>
    </xf>
    <xf numFmtId="164" fontId="16" fillId="0" borderId="14" xfId="0" applyNumberFormat="1" applyFont="1" applyFill="1" applyBorder="1" applyAlignment="1" applyProtection="1">
      <protection locked="0"/>
    </xf>
    <xf numFmtId="0" fontId="17" fillId="0" borderId="14" xfId="0" applyFont="1" applyFill="1" applyBorder="1" applyAlignment="1">
      <alignment horizontal="center"/>
    </xf>
    <xf numFmtId="164" fontId="19" fillId="0" borderId="14" xfId="0" applyNumberFormat="1" applyFont="1" applyBorder="1"/>
    <xf numFmtId="0" fontId="20" fillId="0" borderId="14" xfId="0" applyFont="1" applyBorder="1" applyAlignment="1">
      <alignment horizontal="center"/>
    </xf>
    <xf numFmtId="164" fontId="16" fillId="0" borderId="14" xfId="0" applyNumberFormat="1" applyFont="1" applyBorder="1" applyAlignment="1" applyProtection="1">
      <protection locked="0"/>
    </xf>
    <xf numFmtId="20" fontId="17" fillId="0" borderId="15" xfId="0" applyNumberFormat="1" applyFont="1" applyBorder="1" applyAlignment="1"/>
    <xf numFmtId="0" fontId="18" fillId="0" borderId="15" xfId="0" applyFont="1" applyBorder="1" applyAlignment="1">
      <alignment horizontal="center"/>
    </xf>
    <xf numFmtId="0" fontId="17" fillId="0" borderId="15" xfId="0" applyFont="1" applyBorder="1" applyAlignment="1">
      <alignment horizontal="center"/>
    </xf>
    <xf numFmtId="164" fontId="16" fillId="0" borderId="15" xfId="0" applyNumberFormat="1" applyFont="1" applyFill="1" applyBorder="1" applyAlignment="1" applyProtection="1">
      <protection locked="0"/>
    </xf>
    <xf numFmtId="0" fontId="17" fillId="0" borderId="15" xfId="0" applyFont="1" applyFill="1" applyBorder="1" applyAlignment="1">
      <alignment horizontal="center"/>
    </xf>
    <xf numFmtId="164" fontId="19" fillId="0" borderId="15" xfId="0" applyNumberFormat="1" applyFont="1" applyBorder="1"/>
    <xf numFmtId="0" fontId="20" fillId="0" borderId="15" xfId="0" applyFont="1" applyBorder="1" applyAlignment="1">
      <alignment horizontal="center"/>
    </xf>
    <xf numFmtId="164" fontId="16" fillId="0" borderId="15" xfId="0" applyNumberFormat="1" applyFont="1" applyBorder="1" applyAlignment="1" applyProtection="1">
      <protection locked="0"/>
    </xf>
    <xf numFmtId="0" fontId="21" fillId="0" borderId="0" xfId="0" applyFont="1"/>
    <xf numFmtId="0" fontId="21" fillId="2" borderId="9" xfId="0" applyFont="1" applyFill="1" applyBorder="1" applyAlignment="1">
      <alignment horizontal="center"/>
    </xf>
    <xf numFmtId="0" fontId="21" fillId="2" borderId="0" xfId="0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2" fillId="5" borderId="13" xfId="0" applyFont="1" applyFill="1" applyBorder="1"/>
    <xf numFmtId="0" fontId="22" fillId="0" borderId="13" xfId="0" applyFont="1" applyFill="1" applyBorder="1"/>
    <xf numFmtId="0" fontId="22" fillId="0" borderId="15" xfId="0" applyFont="1" applyBorder="1"/>
    <xf numFmtId="0" fontId="17" fillId="0" borderId="0" xfId="0" applyFont="1" applyBorder="1" applyAlignment="1">
      <alignment horizontal="center"/>
    </xf>
    <xf numFmtId="164" fontId="16" fillId="0" borderId="0" xfId="0" applyNumberFormat="1" applyFont="1" applyFill="1" applyBorder="1" applyAlignment="1" applyProtection="1">
      <protection locked="0"/>
    </xf>
    <xf numFmtId="0" fontId="17" fillId="0" borderId="0" xfId="0" applyFont="1" applyFill="1" applyBorder="1" applyAlignment="1">
      <alignment horizontal="center"/>
    </xf>
    <xf numFmtId="164" fontId="19" fillId="0" borderId="0" xfId="0" applyNumberFormat="1" applyFont="1" applyBorder="1"/>
    <xf numFmtId="0" fontId="20" fillId="0" borderId="0" xfId="0" applyFont="1" applyBorder="1" applyAlignment="1">
      <alignment horizontal="center"/>
    </xf>
    <xf numFmtId="164" fontId="16" fillId="0" borderId="0" xfId="0" applyNumberFormat="1" applyFont="1" applyBorder="1" applyAlignment="1" applyProtection="1">
      <protection locked="0"/>
    </xf>
    <xf numFmtId="0" fontId="3" fillId="0" borderId="8" xfId="0" applyFont="1" applyBorder="1" applyAlignment="1">
      <alignment horizontal="center"/>
    </xf>
    <xf numFmtId="0" fontId="18" fillId="0" borderId="15" xfId="0" applyFont="1" applyFill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12" fillId="0" borderId="32" xfId="0" applyFont="1" applyBorder="1"/>
    <xf numFmtId="0" fontId="14" fillId="0" borderId="22" xfId="0" applyFont="1" applyBorder="1"/>
    <xf numFmtId="0" fontId="12" fillId="0" borderId="22" xfId="0" applyFont="1" applyBorder="1"/>
    <xf numFmtId="0" fontId="12" fillId="0" borderId="25" xfId="0" applyFont="1" applyBorder="1"/>
    <xf numFmtId="0" fontId="22" fillId="5" borderId="15" xfId="0" applyFont="1" applyFill="1" applyBorder="1"/>
    <xf numFmtId="0" fontId="18" fillId="0" borderId="33" xfId="0" applyFont="1" applyBorder="1" applyAlignment="1">
      <alignment horizontal="center"/>
    </xf>
    <xf numFmtId="164" fontId="16" fillId="0" borderId="33" xfId="0" applyNumberFormat="1" applyFont="1" applyFill="1" applyBorder="1" applyAlignment="1" applyProtection="1">
      <protection locked="0"/>
    </xf>
    <xf numFmtId="0" fontId="17" fillId="0" borderId="33" xfId="0" applyFont="1" applyFill="1" applyBorder="1" applyAlignment="1">
      <alignment horizontal="center"/>
    </xf>
    <xf numFmtId="164" fontId="19" fillId="0" borderId="33" xfId="0" applyNumberFormat="1" applyFont="1" applyBorder="1"/>
    <xf numFmtId="0" fontId="20" fillId="0" borderId="33" xfId="0" applyFont="1" applyBorder="1" applyAlignment="1">
      <alignment horizontal="center"/>
    </xf>
    <xf numFmtId="164" fontId="16" fillId="0" borderId="33" xfId="0" applyNumberFormat="1" applyFont="1" applyBorder="1" applyAlignment="1" applyProtection="1">
      <protection locked="0"/>
    </xf>
    <xf numFmtId="0" fontId="17" fillId="0" borderId="33" xfId="0" applyFont="1" applyBorder="1" applyAlignment="1">
      <alignment horizontal="center"/>
    </xf>
    <xf numFmtId="0" fontId="2" fillId="0" borderId="0" xfId="0" applyFont="1" applyFill="1" applyBorder="1" applyAlignment="1"/>
    <xf numFmtId="0" fontId="11" fillId="0" borderId="0" xfId="0" applyFont="1" applyBorder="1"/>
    <xf numFmtId="0" fontId="12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3" fillId="2" borderId="10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8" xfId="0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/>
    </xf>
    <xf numFmtId="0" fontId="6" fillId="3" borderId="8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F0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685800</xdr:colOff>
      <xdr:row>51</xdr:row>
      <xdr:rowOff>123825</xdr:rowOff>
    </xdr:to>
    <xdr:sp macro="" textlink="">
      <xdr:nvSpPr>
        <xdr:cNvPr id="1026" name="shapetype_202" hidden="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oneCellAnchor>
    <xdr:from>
      <xdr:col>0</xdr:col>
      <xdr:colOff>177800</xdr:colOff>
      <xdr:row>0</xdr:row>
      <xdr:rowOff>196850</xdr:rowOff>
    </xdr:from>
    <xdr:ext cx="1025562" cy="660400"/>
    <xdr:pic>
      <xdr:nvPicPr>
        <xdr:cNvPr id="3" name="Picture 2">
          <a:extLst>
            <a:ext uri="{FF2B5EF4-FFF2-40B4-BE49-F238E27FC236}">
              <a16:creationId xmlns:a16="http://schemas.microsoft.com/office/drawing/2014/main" id="{60552647-0742-4119-A562-5C4114E2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800" y="196850"/>
          <a:ext cx="1025562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166688</xdr:colOff>
      <xdr:row>0</xdr:row>
      <xdr:rowOff>198436</xdr:rowOff>
    </xdr:from>
    <xdr:ext cx="1136686" cy="731957"/>
    <xdr:pic>
      <xdr:nvPicPr>
        <xdr:cNvPr id="2" name="Picture 2">
          <a:extLst>
            <a:ext uri="{FF2B5EF4-FFF2-40B4-BE49-F238E27FC236}">
              <a16:creationId xmlns:a16="http://schemas.microsoft.com/office/drawing/2014/main" id="{60552647-0742-4119-A562-5C4114E2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8" y="198436"/>
          <a:ext cx="1136686" cy="731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139700</xdr:rowOff>
    </xdr:from>
    <xdr:ext cx="1025562" cy="660400"/>
    <xdr:pic>
      <xdr:nvPicPr>
        <xdr:cNvPr id="2" name="Picture 2">
          <a:extLst>
            <a:ext uri="{FF2B5EF4-FFF2-40B4-BE49-F238E27FC236}">
              <a16:creationId xmlns:a16="http://schemas.microsoft.com/office/drawing/2014/main" id="{60552647-0742-4119-A562-5C4114E2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9700"/>
          <a:ext cx="1025562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L15"/>
  <sheetViews>
    <sheetView zoomScaleNormal="100" workbookViewId="0">
      <selection activeCell="B1" sqref="B1"/>
    </sheetView>
  </sheetViews>
  <sheetFormatPr defaultRowHeight="12.75" x14ac:dyDescent="0.2"/>
  <cols>
    <col min="1" max="1" width="19.7109375" customWidth="1"/>
    <col min="2" max="2" width="4"/>
    <col min="3" max="3" width="43.7109375"/>
    <col min="4" max="4" width="8.5703125" bestFit="1" customWidth="1"/>
    <col min="5" max="5" width="4"/>
    <col min="6" max="6" width="33.5703125" customWidth="1"/>
    <col min="7" max="7" width="6.140625"/>
    <col min="8" max="9" width="4"/>
    <col min="10" max="10" width="22.140625"/>
    <col min="11" max="1025" width="12.28515625"/>
  </cols>
  <sheetData>
    <row r="1" spans="2:12" ht="18" x14ac:dyDescent="0.25">
      <c r="B1" s="1" t="s">
        <v>63</v>
      </c>
    </row>
    <row r="2" spans="2:12" ht="23.25" x14ac:dyDescent="0.35">
      <c r="B2" s="122" t="s">
        <v>64</v>
      </c>
    </row>
    <row r="3" spans="2:12" ht="23.25" x14ac:dyDescent="0.35">
      <c r="B3" s="2" t="s">
        <v>0</v>
      </c>
      <c r="F3" s="2"/>
    </row>
    <row r="4" spans="2:12" x14ac:dyDescent="0.2">
      <c r="C4" s="3"/>
      <c r="F4" s="3"/>
    </row>
    <row r="5" spans="2:12" ht="18" x14ac:dyDescent="0.25">
      <c r="B5" s="126" t="s">
        <v>61</v>
      </c>
      <c r="C5" s="126"/>
      <c r="E5" s="127"/>
      <c r="F5" s="127"/>
      <c r="G5" s="4"/>
      <c r="H5" s="128"/>
      <c r="I5" s="128"/>
      <c r="J5" s="128"/>
    </row>
    <row r="6" spans="2:12" ht="18" x14ac:dyDescent="0.25">
      <c r="B6" s="58">
        <v>1</v>
      </c>
      <c r="C6" s="39" t="s">
        <v>70</v>
      </c>
      <c r="E6" s="123"/>
      <c r="F6" s="124"/>
      <c r="G6" s="4"/>
      <c r="H6" s="5"/>
      <c r="I6" s="5"/>
      <c r="J6" s="6"/>
    </row>
    <row r="7" spans="2:12" ht="18" x14ac:dyDescent="0.25">
      <c r="B7" s="59">
        <v>2</v>
      </c>
      <c r="C7" s="43" t="s">
        <v>67</v>
      </c>
      <c r="E7" s="123"/>
      <c r="F7" s="125"/>
      <c r="G7" s="4"/>
      <c r="H7" s="5"/>
      <c r="I7" s="5"/>
      <c r="J7" s="6"/>
    </row>
    <row r="8" spans="2:12" ht="18" x14ac:dyDescent="0.25">
      <c r="B8" s="59">
        <v>3</v>
      </c>
      <c r="C8" s="47" t="s">
        <v>69</v>
      </c>
      <c r="E8" s="123"/>
      <c r="F8" s="124"/>
      <c r="G8" s="4"/>
      <c r="H8" s="5"/>
      <c r="I8" s="5"/>
      <c r="J8" s="6"/>
    </row>
    <row r="9" spans="2:12" ht="18" x14ac:dyDescent="0.25">
      <c r="B9" s="60">
        <v>4</v>
      </c>
      <c r="C9" s="48" t="s">
        <v>68</v>
      </c>
    </row>
    <row r="11" spans="2:12" ht="18" x14ac:dyDescent="0.25">
      <c r="B11" s="126" t="s">
        <v>65</v>
      </c>
      <c r="C11" s="126"/>
    </row>
    <row r="12" spans="2:12" ht="18" x14ac:dyDescent="0.25">
      <c r="B12" s="58">
        <v>1</v>
      </c>
      <c r="C12" s="39" t="s">
        <v>67</v>
      </c>
    </row>
    <row r="13" spans="2:12" ht="18" x14ac:dyDescent="0.25">
      <c r="B13" s="59">
        <v>2</v>
      </c>
      <c r="C13" s="47" t="s">
        <v>62</v>
      </c>
    </row>
    <row r="14" spans="2:12" ht="18" x14ac:dyDescent="0.25">
      <c r="B14" s="59">
        <v>3</v>
      </c>
      <c r="C14" s="47" t="s">
        <v>71</v>
      </c>
    </row>
    <row r="15" spans="2:12" ht="18" x14ac:dyDescent="0.25">
      <c r="B15" s="60">
        <v>4</v>
      </c>
      <c r="C15" s="48" t="s">
        <v>69</v>
      </c>
    </row>
  </sheetData>
  <mergeCells count="4">
    <mergeCell ref="B5:C5"/>
    <mergeCell ref="E5:F5"/>
    <mergeCell ref="H5:J5"/>
    <mergeCell ref="B11:C11"/>
  </mergeCells>
  <printOptions horizontalCentered="1"/>
  <pageMargins left="0.39374999999999999" right="0.39374999999999999" top="0.59027777777777801" bottom="0.59027777777777801" header="0.51180555555555496" footer="0.39374999999999999"/>
  <pageSetup firstPageNumber="0" orientation="portrait" r:id="rId1"/>
  <headerFooter>
    <oddFooter>&amp;L© Ralph Götz&amp;C&amp;F - &amp;A&amp;R&amp;D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AX20"/>
  <sheetViews>
    <sheetView tabSelected="1" zoomScale="80" zoomScaleNormal="80" workbookViewId="0">
      <pane xSplit="12" ySplit="7" topLeftCell="M8" activePane="bottomRight" state="frozen"/>
      <selection pane="topRight" activeCell="L1" sqref="L1"/>
      <selection pane="bottomLeft" activeCell="A8" sqref="A8"/>
      <selection pane="bottomRight" activeCell="G17" sqref="G17"/>
    </sheetView>
  </sheetViews>
  <sheetFormatPr defaultRowHeight="12.75" x14ac:dyDescent="0.2"/>
  <cols>
    <col min="1" max="1" width="20.5703125" customWidth="1"/>
    <col min="2" max="2" width="7.28515625" style="7" bestFit="1" customWidth="1"/>
    <col min="3" max="3" width="7.7109375" style="7" bestFit="1" customWidth="1"/>
    <col min="4" max="4" width="5.140625" style="7" bestFit="1" customWidth="1"/>
    <col min="5" max="5" width="41.7109375" style="93" customWidth="1"/>
    <col min="7" max="7" width="44.42578125" style="93" customWidth="1"/>
    <col min="8" max="8" width="5.140625" bestFit="1" customWidth="1"/>
    <col min="9" max="9" width="8.7109375" style="8"/>
    <col min="10" max="10" width="8.7109375" style="9"/>
    <col min="11" max="12" width="8.7109375" style="8"/>
    <col min="37" max="37" width="5.140625" bestFit="1" customWidth="1"/>
  </cols>
  <sheetData>
    <row r="1" spans="2:50" ht="18" x14ac:dyDescent="0.25">
      <c r="B1" s="1" t="str">
        <f>Pools!B1</f>
        <v>PYRF girls U18, girls U16</v>
      </c>
      <c r="C1"/>
      <c r="D1"/>
      <c r="I1"/>
      <c r="J1"/>
      <c r="K1"/>
      <c r="L1"/>
    </row>
    <row r="2" spans="2:50" ht="23.25" x14ac:dyDescent="0.35">
      <c r="B2" s="2" t="str">
        <f>Pools!B2</f>
        <v>RC Slavia Praha 18.october 2025</v>
      </c>
      <c r="C2"/>
      <c r="D2"/>
      <c r="I2"/>
      <c r="J2"/>
      <c r="K2"/>
      <c r="L2"/>
    </row>
    <row r="3" spans="2:50" ht="23.25" x14ac:dyDescent="0.35">
      <c r="B3" s="2" t="s">
        <v>1</v>
      </c>
      <c r="C3"/>
      <c r="D3"/>
      <c r="I3"/>
      <c r="J3"/>
      <c r="K3"/>
      <c r="L3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</row>
    <row r="4" spans="2:50" x14ac:dyDescent="0.2">
      <c r="B4"/>
      <c r="C4"/>
      <c r="D4"/>
      <c r="I4"/>
      <c r="J4"/>
      <c r="K4"/>
      <c r="L4"/>
      <c r="M4" s="133" t="s">
        <v>2</v>
      </c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21"/>
      <c r="AK4" s="21"/>
      <c r="AL4" s="21"/>
      <c r="AR4" s="134" t="s">
        <v>3</v>
      </c>
      <c r="AS4" s="134"/>
      <c r="AT4" s="134"/>
      <c r="AV4" s="134" t="s">
        <v>4</v>
      </c>
      <c r="AW4" s="134"/>
      <c r="AX4" s="134"/>
    </row>
    <row r="5" spans="2:50" s="14" customFormat="1" x14ac:dyDescent="0.2">
      <c r="B5" s="10" t="s">
        <v>5</v>
      </c>
      <c r="C5" s="10" t="s">
        <v>6</v>
      </c>
      <c r="D5" s="11"/>
      <c r="E5" s="94"/>
      <c r="F5" s="12"/>
      <c r="G5" s="94"/>
      <c r="H5" s="13"/>
      <c r="I5" s="135" t="s">
        <v>7</v>
      </c>
      <c r="J5" s="135"/>
      <c r="K5" s="135"/>
      <c r="L5" s="8"/>
      <c r="M5" s="136" t="s">
        <v>8</v>
      </c>
      <c r="N5" s="136"/>
      <c r="O5" s="136"/>
      <c r="P5" s="21"/>
      <c r="Q5" s="136" t="s">
        <v>9</v>
      </c>
      <c r="R5" s="136"/>
      <c r="S5" s="136"/>
      <c r="T5" s="21"/>
      <c r="U5" s="136" t="s">
        <v>10</v>
      </c>
      <c r="V5" s="136"/>
      <c r="W5" s="136"/>
      <c r="X5" s="21"/>
      <c r="Y5" s="136" t="s">
        <v>11</v>
      </c>
      <c r="Z5" s="136"/>
      <c r="AA5" s="136"/>
      <c r="AB5" s="21"/>
      <c r="AC5" s="136" t="s">
        <v>12</v>
      </c>
      <c r="AD5" s="136"/>
      <c r="AE5" s="136"/>
      <c r="AF5" s="21"/>
      <c r="AG5" s="136" t="s">
        <v>13</v>
      </c>
      <c r="AH5" s="136"/>
      <c r="AI5" s="136"/>
      <c r="AJ5" s="21"/>
      <c r="AK5" s="137" t="s">
        <v>14</v>
      </c>
      <c r="AL5" s="137"/>
      <c r="AN5" s="136" t="s">
        <v>15</v>
      </c>
      <c r="AO5" s="136"/>
      <c r="AP5" s="136"/>
      <c r="AR5" s="107" t="s">
        <v>16</v>
      </c>
      <c r="AS5" s="107" t="s">
        <v>17</v>
      </c>
      <c r="AT5" s="107" t="s">
        <v>18</v>
      </c>
      <c r="AV5" s="107" t="s">
        <v>16</v>
      </c>
      <c r="AW5" s="107" t="s">
        <v>17</v>
      </c>
      <c r="AX5" s="107" t="s">
        <v>18</v>
      </c>
    </row>
    <row r="6" spans="2:50" x14ac:dyDescent="0.2">
      <c r="B6" s="15" t="s">
        <v>19</v>
      </c>
      <c r="C6" s="15" t="s">
        <v>20</v>
      </c>
      <c r="D6" s="16"/>
      <c r="E6" s="95"/>
      <c r="F6" s="17"/>
      <c r="G6" s="95"/>
      <c r="H6" s="15"/>
      <c r="I6" s="132" t="s">
        <v>21</v>
      </c>
      <c r="J6" s="132"/>
      <c r="K6" s="132"/>
      <c r="M6" s="130" t="s">
        <v>22</v>
      </c>
      <c r="N6" s="130"/>
      <c r="O6" s="130"/>
      <c r="P6" s="21"/>
      <c r="Q6" s="130" t="s">
        <v>23</v>
      </c>
      <c r="R6" s="130"/>
      <c r="S6" s="130"/>
      <c r="T6" s="21"/>
      <c r="U6" s="130" t="s">
        <v>24</v>
      </c>
      <c r="V6" s="130"/>
      <c r="W6" s="130"/>
      <c r="X6" s="21"/>
      <c r="Y6" s="130" t="s">
        <v>25</v>
      </c>
      <c r="Z6" s="130"/>
      <c r="AA6" s="130"/>
      <c r="AB6" s="21"/>
      <c r="AC6" s="130" t="s">
        <v>26</v>
      </c>
      <c r="AD6" s="130"/>
      <c r="AE6" s="130"/>
      <c r="AF6" s="21"/>
      <c r="AG6" s="130" t="s">
        <v>27</v>
      </c>
      <c r="AH6" s="130"/>
      <c r="AI6" s="130"/>
      <c r="AJ6" s="21"/>
      <c r="AK6" s="18"/>
      <c r="AL6" s="19"/>
      <c r="AN6" s="130" t="s">
        <v>15</v>
      </c>
      <c r="AO6" s="130"/>
      <c r="AP6" s="130"/>
      <c r="AR6" s="20" t="s">
        <v>28</v>
      </c>
      <c r="AS6" s="20" t="s">
        <v>29</v>
      </c>
      <c r="AT6" s="20" t="s">
        <v>30</v>
      </c>
      <c r="AU6" s="21"/>
      <c r="AV6" s="20" t="s">
        <v>28</v>
      </c>
      <c r="AW6" s="20" t="s">
        <v>29</v>
      </c>
      <c r="AX6" s="20" t="s">
        <v>30</v>
      </c>
    </row>
    <row r="7" spans="2:50" x14ac:dyDescent="0.2">
      <c r="B7" s="22"/>
      <c r="C7" s="22"/>
      <c r="D7" s="23"/>
      <c r="E7" s="96"/>
      <c r="F7" s="25" t="s">
        <v>31</v>
      </c>
      <c r="G7" s="96"/>
      <c r="H7" s="26"/>
      <c r="I7" s="27"/>
      <c r="J7" s="24"/>
      <c r="K7" s="28"/>
      <c r="M7" s="129" t="s">
        <v>32</v>
      </c>
      <c r="N7" s="129"/>
      <c r="O7" s="129"/>
      <c r="P7" s="21"/>
      <c r="Q7" s="129" t="s">
        <v>33</v>
      </c>
      <c r="R7" s="129"/>
      <c r="S7" s="129"/>
      <c r="T7" s="21"/>
      <c r="U7" s="129" t="s">
        <v>34</v>
      </c>
      <c r="V7" s="129"/>
      <c r="W7" s="129"/>
      <c r="X7" s="21"/>
      <c r="Y7" s="129" t="s">
        <v>35</v>
      </c>
      <c r="Z7" s="129"/>
      <c r="AA7" s="129"/>
      <c r="AB7" s="21"/>
      <c r="AC7" s="129" t="s">
        <v>36</v>
      </c>
      <c r="AD7" s="129"/>
      <c r="AE7" s="129"/>
      <c r="AF7" s="21"/>
      <c r="AG7" s="129" t="s">
        <v>37</v>
      </c>
      <c r="AH7" s="129"/>
      <c r="AI7" s="129"/>
      <c r="AJ7" s="21"/>
      <c r="AK7" s="131" t="s">
        <v>38</v>
      </c>
      <c r="AL7" s="131"/>
      <c r="AN7" s="129" t="s">
        <v>39</v>
      </c>
      <c r="AO7" s="129"/>
      <c r="AP7" s="129"/>
      <c r="AR7" s="29" t="s">
        <v>40</v>
      </c>
      <c r="AS7" s="29" t="s">
        <v>41</v>
      </c>
      <c r="AT7" s="29" t="s">
        <v>42</v>
      </c>
      <c r="AU7" s="21"/>
      <c r="AV7" s="29" t="s">
        <v>40</v>
      </c>
      <c r="AW7" s="29" t="s">
        <v>41</v>
      </c>
      <c r="AX7" s="29" t="s">
        <v>42</v>
      </c>
    </row>
    <row r="8" spans="2:50" ht="18" x14ac:dyDescent="0.25">
      <c r="B8" s="1"/>
      <c r="C8" s="30"/>
      <c r="D8" s="30"/>
      <c r="E8" s="97"/>
      <c r="F8" s="86"/>
      <c r="G8" s="97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21"/>
      <c r="U8" s="30"/>
      <c r="V8" s="30"/>
      <c r="W8" s="30"/>
      <c r="X8" s="30"/>
      <c r="Y8" s="30"/>
      <c r="Z8" s="30"/>
      <c r="AA8" s="30"/>
      <c r="AB8" s="21"/>
      <c r="AC8" s="30"/>
      <c r="AD8" s="30"/>
      <c r="AE8" s="30"/>
      <c r="AF8" s="30"/>
      <c r="AG8" s="30"/>
      <c r="AH8" s="30"/>
      <c r="AI8" s="30"/>
      <c r="AJ8" s="21"/>
      <c r="AK8" s="30"/>
      <c r="AL8" s="30"/>
      <c r="AM8" s="30"/>
      <c r="AN8" s="21"/>
      <c r="AO8" s="21"/>
      <c r="AP8" s="21"/>
      <c r="AQ8" s="30"/>
      <c r="AR8" s="21"/>
      <c r="AS8" s="21" t="s">
        <v>43</v>
      </c>
      <c r="AT8" s="21" t="s">
        <v>43</v>
      </c>
      <c r="AU8" s="21"/>
      <c r="AV8" s="21" t="s">
        <v>43</v>
      </c>
      <c r="AW8" s="21" t="s">
        <v>43</v>
      </c>
      <c r="AX8" s="21"/>
    </row>
    <row r="9" spans="2:50" ht="27" customHeight="1" x14ac:dyDescent="0.25">
      <c r="B9" s="61" t="s">
        <v>66</v>
      </c>
      <c r="C9" s="62">
        <v>0.45833333333333331</v>
      </c>
      <c r="D9" s="63">
        <v>1</v>
      </c>
      <c r="E9" s="98" t="str">
        <f>Pools!C12</f>
        <v>Super 3</v>
      </c>
      <c r="F9" s="86" t="s">
        <v>44</v>
      </c>
      <c r="G9" s="98" t="str">
        <f>Pools!C15</f>
        <v>Moravia rugby</v>
      </c>
      <c r="H9" s="77">
        <v>4</v>
      </c>
      <c r="I9" s="78"/>
      <c r="J9" s="65" t="s">
        <v>45</v>
      </c>
      <c r="K9" s="78"/>
      <c r="L9" s="30"/>
      <c r="M9" s="30"/>
      <c r="N9" s="30"/>
      <c r="O9" s="30"/>
      <c r="P9" s="30"/>
      <c r="Q9" s="30"/>
      <c r="R9" s="30"/>
      <c r="S9" s="30"/>
      <c r="T9" s="21"/>
      <c r="U9" s="30"/>
      <c r="V9" s="30"/>
      <c r="W9" s="30"/>
      <c r="X9" s="30"/>
      <c r="Y9" s="30"/>
      <c r="Z9" s="30"/>
      <c r="AA9" s="30"/>
      <c r="AB9" s="21"/>
      <c r="AC9" s="30"/>
      <c r="AD9" s="30"/>
      <c r="AE9" s="30"/>
      <c r="AF9" s="30"/>
      <c r="AG9" s="30"/>
      <c r="AH9" s="30"/>
      <c r="AI9" s="30"/>
      <c r="AJ9" s="21"/>
      <c r="AK9" s="30"/>
      <c r="AL9" s="30"/>
      <c r="AM9" s="30"/>
      <c r="AN9" s="21"/>
      <c r="AO9" s="21"/>
      <c r="AP9" s="21"/>
      <c r="AQ9" s="30"/>
      <c r="AR9" s="21"/>
      <c r="AS9" s="21"/>
      <c r="AT9" s="21"/>
      <c r="AU9" s="21"/>
      <c r="AV9" s="21"/>
      <c r="AW9" s="21"/>
      <c r="AX9" s="21"/>
    </row>
    <row r="10" spans="2:50" ht="27" customHeight="1" x14ac:dyDescent="0.25">
      <c r="B10" s="75" t="s">
        <v>60</v>
      </c>
      <c r="C10" s="76">
        <v>0.47222222222222227</v>
      </c>
      <c r="D10" s="63">
        <v>1</v>
      </c>
      <c r="E10" s="99" t="str">
        <f>Pools!C6</f>
        <v>The OlyOlo</v>
      </c>
      <c r="F10" s="86" t="s">
        <v>44</v>
      </c>
      <c r="G10" s="99" t="str">
        <f>Pools!C9</f>
        <v>Zagrebački ragbi Savez</v>
      </c>
      <c r="H10" s="63">
        <v>4</v>
      </c>
      <c r="I10" s="64"/>
      <c r="J10" s="65" t="s">
        <v>45</v>
      </c>
      <c r="K10" s="64"/>
      <c r="L10" s="30"/>
      <c r="M10" s="30"/>
      <c r="N10" s="30"/>
      <c r="O10" s="30"/>
      <c r="P10" s="30"/>
      <c r="Q10" s="30"/>
      <c r="R10" s="30"/>
      <c r="S10" s="30"/>
      <c r="T10" s="21"/>
      <c r="U10" s="30"/>
      <c r="V10" s="30"/>
      <c r="W10" s="30"/>
      <c r="X10" s="30"/>
      <c r="Y10" s="30"/>
      <c r="Z10" s="30"/>
      <c r="AA10" s="30"/>
      <c r="AB10" s="21"/>
      <c r="AC10" s="30"/>
      <c r="AD10" s="30"/>
      <c r="AE10" s="30"/>
      <c r="AF10" s="30"/>
      <c r="AG10" s="30"/>
      <c r="AH10" s="30"/>
      <c r="AI10" s="30"/>
      <c r="AJ10" s="21"/>
      <c r="AK10" s="30"/>
      <c r="AL10" s="30"/>
      <c r="AM10" s="30"/>
      <c r="AN10" s="21"/>
      <c r="AO10" s="21"/>
      <c r="AP10" s="21"/>
      <c r="AQ10" s="30"/>
      <c r="AR10" s="21"/>
      <c r="AS10" s="21"/>
      <c r="AT10" s="21"/>
      <c r="AU10" s="21"/>
      <c r="AV10" s="21"/>
      <c r="AW10" s="21"/>
      <c r="AX10" s="21"/>
    </row>
    <row r="11" spans="2:50" ht="27" customHeight="1" x14ac:dyDescent="0.25">
      <c r="B11" s="61" t="s">
        <v>66</v>
      </c>
      <c r="C11" s="62">
        <v>0.4861111111111111</v>
      </c>
      <c r="D11" s="63">
        <v>2</v>
      </c>
      <c r="E11" s="98" t="str">
        <f>Pools!C13</f>
        <v>PeŘí</v>
      </c>
      <c r="F11" s="86" t="s">
        <v>44</v>
      </c>
      <c r="G11" s="98" t="str">
        <f>Pools!C14</f>
        <v>BVP Academy</v>
      </c>
      <c r="H11" s="63">
        <v>3</v>
      </c>
      <c r="I11" s="64"/>
      <c r="J11" s="65" t="s">
        <v>45</v>
      </c>
      <c r="K11" s="64"/>
      <c r="L11" s="30"/>
      <c r="M11" s="30"/>
      <c r="N11" s="30"/>
      <c r="O11" s="30"/>
      <c r="P11" s="30"/>
      <c r="Q11" s="30"/>
      <c r="R11" s="30"/>
      <c r="S11" s="30"/>
      <c r="T11" s="21"/>
      <c r="U11" s="30"/>
      <c r="V11" s="30"/>
      <c r="W11" s="30"/>
      <c r="X11" s="30"/>
      <c r="Y11" s="30"/>
      <c r="Z11" s="30"/>
      <c r="AA11" s="30"/>
      <c r="AB11" s="21"/>
      <c r="AC11" s="30"/>
      <c r="AD11" s="30"/>
      <c r="AE11" s="30"/>
      <c r="AF11" s="30"/>
      <c r="AG11" s="30"/>
      <c r="AH11" s="30"/>
      <c r="AI11" s="30"/>
      <c r="AJ11" s="21"/>
      <c r="AK11" s="30"/>
      <c r="AL11" s="30"/>
      <c r="AM11" s="30"/>
      <c r="AN11" s="21"/>
      <c r="AO11" s="21"/>
      <c r="AP11" s="21"/>
      <c r="AQ11" s="30"/>
      <c r="AR11" s="21"/>
      <c r="AS11" s="21"/>
      <c r="AT11" s="21"/>
      <c r="AU11" s="21"/>
      <c r="AV11" s="21"/>
      <c r="AW11" s="21"/>
      <c r="AX11" s="21"/>
    </row>
    <row r="12" spans="2:50" s="71" customFormat="1" ht="27" customHeight="1" x14ac:dyDescent="0.25">
      <c r="B12" s="75" t="s">
        <v>60</v>
      </c>
      <c r="C12" s="62">
        <v>0.5</v>
      </c>
      <c r="D12" s="63">
        <v>2</v>
      </c>
      <c r="E12" s="100" t="str">
        <f>Pools!C7</f>
        <v>Super 3</v>
      </c>
      <c r="F12" s="108" t="s">
        <v>44</v>
      </c>
      <c r="G12" s="100" t="str">
        <f>Pools!C8</f>
        <v>Moravia rugby</v>
      </c>
      <c r="H12" s="63">
        <v>3</v>
      </c>
      <c r="I12" s="64"/>
      <c r="J12" s="65" t="s">
        <v>45</v>
      </c>
      <c r="K12" s="64"/>
      <c r="L12" s="66"/>
      <c r="M12" s="67"/>
      <c r="N12" s="68" t="s">
        <v>45</v>
      </c>
      <c r="O12" s="67"/>
      <c r="P12" s="69"/>
      <c r="Q12" s="67"/>
      <c r="R12" s="68" t="s">
        <v>45</v>
      </c>
      <c r="S12" s="67"/>
      <c r="T12" s="70"/>
      <c r="U12" s="67"/>
      <c r="V12" s="68" t="s">
        <v>45</v>
      </c>
      <c r="W12" s="67"/>
      <c r="X12" s="69"/>
      <c r="Y12" s="67"/>
      <c r="Z12" s="68" t="s">
        <v>45</v>
      </c>
      <c r="AA12" s="67"/>
      <c r="AB12" s="70"/>
      <c r="AC12" s="67"/>
      <c r="AD12" s="68" t="s">
        <v>45</v>
      </c>
      <c r="AE12" s="67"/>
      <c r="AF12" s="69"/>
      <c r="AG12" s="67"/>
      <c r="AH12" s="68" t="s">
        <v>45</v>
      </c>
      <c r="AI12" s="67"/>
      <c r="AK12" s="72">
        <f>(M12+O12)*5+(Q12+S12)*2+(U12+W12)*3+(Y12+AA12)*3</f>
        <v>0</v>
      </c>
      <c r="AL12" s="73" t="str">
        <f>IF(AK12=0,"   ",IF(AK12=(I12+K12),"ok","false"))</f>
        <v xml:space="preserve">   </v>
      </c>
      <c r="AN12" s="74" t="str">
        <f>IF(ISBLANK(I12),"  ",IF(I12&gt;K12,3,IF(I12=K12,2,1)))</f>
        <v xml:space="preserve">  </v>
      </c>
      <c r="AO12" s="65" t="s">
        <v>45</v>
      </c>
      <c r="AP12" s="74" t="str">
        <f>IF(ISBLANK(K12),"  ",IF(K12&gt;I12,3,IF(K12=I12,2,1)))</f>
        <v xml:space="preserve">  </v>
      </c>
      <c r="AR12" s="74" t="str">
        <f>IF($AN12="  ","  ",IF($AN12=3,1,"  "))</f>
        <v xml:space="preserve">  </v>
      </c>
      <c r="AS12" s="74" t="str">
        <f>IF($AN12="  ","  ",IF($AN12=2,1,"  "))</f>
        <v xml:space="preserve">  </v>
      </c>
      <c r="AT12" s="74" t="str">
        <f>IF($AN12="  ","  ",IF($AN12=1,1,"  "))</f>
        <v xml:space="preserve">  </v>
      </c>
      <c r="AV12" s="74" t="str">
        <f>IF($AP12="  ","  ",IF($AP12=3,1,"  "))</f>
        <v xml:space="preserve">  </v>
      </c>
      <c r="AW12" s="74" t="str">
        <f>IF($AP12="  ","  ",IF($AP12=2,1,"  "))</f>
        <v xml:space="preserve">  </v>
      </c>
      <c r="AX12" s="74" t="str">
        <f>IF($AP12="  ","  ",IF($AP12=1,1,"  "))</f>
        <v xml:space="preserve">  </v>
      </c>
    </row>
    <row r="13" spans="2:50" s="71" customFormat="1" ht="27" customHeight="1" x14ac:dyDescent="0.25">
      <c r="B13" s="61" t="s">
        <v>66</v>
      </c>
      <c r="C13" s="62">
        <v>0.51388888888888895</v>
      </c>
      <c r="D13" s="63">
        <v>1</v>
      </c>
      <c r="E13" s="98" t="str">
        <f>Pools!C12</f>
        <v>Super 3</v>
      </c>
      <c r="F13" s="86" t="s">
        <v>44</v>
      </c>
      <c r="G13" s="98" t="str">
        <f>Pools!C14</f>
        <v>BVP Academy</v>
      </c>
      <c r="H13" s="77">
        <v>3</v>
      </c>
      <c r="I13" s="78"/>
      <c r="J13" s="65" t="s">
        <v>45</v>
      </c>
      <c r="K13" s="78"/>
      <c r="L13" s="66"/>
      <c r="M13" s="80"/>
      <c r="N13" s="81"/>
      <c r="O13" s="80"/>
      <c r="P13" s="69"/>
      <c r="Q13" s="80"/>
      <c r="R13" s="81"/>
      <c r="S13" s="80"/>
      <c r="T13" s="70"/>
      <c r="U13" s="80"/>
      <c r="V13" s="81"/>
      <c r="W13" s="80"/>
      <c r="X13" s="69"/>
      <c r="Y13" s="80"/>
      <c r="Z13" s="81"/>
      <c r="AA13" s="80"/>
      <c r="AB13" s="70"/>
      <c r="AC13" s="80"/>
      <c r="AD13" s="81"/>
      <c r="AE13" s="80"/>
      <c r="AF13" s="69"/>
      <c r="AG13" s="80"/>
      <c r="AH13" s="81"/>
      <c r="AI13" s="80"/>
      <c r="AK13" s="82"/>
      <c r="AL13" s="83"/>
      <c r="AN13" s="84"/>
      <c r="AO13" s="79"/>
      <c r="AP13" s="84"/>
      <c r="AR13" s="84"/>
      <c r="AS13" s="84"/>
      <c r="AT13" s="84"/>
      <c r="AV13" s="84"/>
      <c r="AW13" s="84"/>
      <c r="AX13" s="84"/>
    </row>
    <row r="14" spans="2:50" s="71" customFormat="1" ht="27" customHeight="1" x14ac:dyDescent="0.25">
      <c r="B14" s="75" t="s">
        <v>60</v>
      </c>
      <c r="C14" s="62">
        <v>0.52777777777777779</v>
      </c>
      <c r="D14" s="63">
        <v>1</v>
      </c>
      <c r="E14" s="99" t="str">
        <f>Pools!C6</f>
        <v>The OlyOlo</v>
      </c>
      <c r="F14" s="108" t="s">
        <v>44</v>
      </c>
      <c r="G14" s="100" t="str">
        <f>Pools!C8</f>
        <v>Moravia rugby</v>
      </c>
      <c r="H14" s="77">
        <v>3</v>
      </c>
      <c r="I14" s="78"/>
      <c r="J14" s="65" t="s">
        <v>45</v>
      </c>
      <c r="K14" s="78"/>
      <c r="L14" s="66"/>
      <c r="M14" s="80"/>
      <c r="N14" s="81" t="s">
        <v>45</v>
      </c>
      <c r="O14" s="80"/>
      <c r="P14" s="69"/>
      <c r="Q14" s="80"/>
      <c r="R14" s="81" t="s">
        <v>45</v>
      </c>
      <c r="S14" s="80"/>
      <c r="T14" s="70"/>
      <c r="U14" s="80"/>
      <c r="V14" s="81" t="s">
        <v>45</v>
      </c>
      <c r="W14" s="80"/>
      <c r="X14" s="69"/>
      <c r="Y14" s="80"/>
      <c r="Z14" s="81" t="s">
        <v>45</v>
      </c>
      <c r="AA14" s="80"/>
      <c r="AB14" s="70"/>
      <c r="AC14" s="80"/>
      <c r="AD14" s="81" t="s">
        <v>45</v>
      </c>
      <c r="AE14" s="80"/>
      <c r="AF14" s="69"/>
      <c r="AG14" s="80"/>
      <c r="AH14" s="81" t="s">
        <v>45</v>
      </c>
      <c r="AI14" s="80"/>
      <c r="AK14" s="82">
        <f>(M14+O14)*5+(Q14+S14)*2+(U14+W14)*3+(Y14+AA14)*3</f>
        <v>0</v>
      </c>
      <c r="AL14" s="83" t="str">
        <f>IF(AK14=0,"   ",IF(AK14=(I14+K14),"ok","false"))</f>
        <v xml:space="preserve">   </v>
      </c>
      <c r="AN14" s="84" t="str">
        <f>IF(ISBLANK(I14),"  ",IF(I14&gt;K14,3,IF(I14=K14,2,1)))</f>
        <v xml:space="preserve">  </v>
      </c>
      <c r="AO14" s="79" t="s">
        <v>45</v>
      </c>
      <c r="AP14" s="84" t="str">
        <f>IF(ISBLANK(K14),"  ",IF(K14&gt;I14,3,IF(K14=I14,2,1)))</f>
        <v xml:space="preserve">  </v>
      </c>
      <c r="AR14" s="84" t="str">
        <f>IF($AN14="  ","  ",IF($AN14=3,1,"  "))</f>
        <v xml:space="preserve">  </v>
      </c>
      <c r="AS14" s="84" t="str">
        <f>IF($AN14="  ","  ",IF($AN14=2,1,"  "))</f>
        <v xml:space="preserve">  </v>
      </c>
      <c r="AT14" s="84" t="str">
        <f>IF($AN14="  ","  ",IF($AN14=1,1,"  "))</f>
        <v xml:space="preserve">  </v>
      </c>
      <c r="AV14" s="84" t="str">
        <f>IF($AP14="  ","  ",IF($AP14=3,1,"  "))</f>
        <v xml:space="preserve">  </v>
      </c>
      <c r="AW14" s="84" t="str">
        <f>IF($AP14="  ","  ",IF($AP14=2,1,"  "))</f>
        <v xml:space="preserve">  </v>
      </c>
      <c r="AX14" s="84" t="str">
        <f>IF($AP14="  ","  ",IF($AP14=1,1,"  "))</f>
        <v xml:space="preserve">  </v>
      </c>
    </row>
    <row r="15" spans="2:50" s="71" customFormat="1" ht="27" customHeight="1" x14ac:dyDescent="0.25">
      <c r="B15" s="61" t="s">
        <v>66</v>
      </c>
      <c r="C15" s="62">
        <v>0.54166666666666663</v>
      </c>
      <c r="D15" s="63">
        <v>2</v>
      </c>
      <c r="E15" s="98" t="str">
        <f>Pools!C13</f>
        <v>PeŘí</v>
      </c>
      <c r="F15" s="86" t="s">
        <v>44</v>
      </c>
      <c r="G15" s="98" t="str">
        <f>Pools!C15</f>
        <v>Moravia rugby</v>
      </c>
      <c r="H15" s="115">
        <v>4</v>
      </c>
      <c r="I15" s="78"/>
      <c r="J15" s="65" t="s">
        <v>45</v>
      </c>
      <c r="K15" s="78"/>
      <c r="L15" s="66"/>
      <c r="M15" s="116"/>
      <c r="N15" s="117"/>
      <c r="O15" s="116"/>
      <c r="P15" s="69"/>
      <c r="Q15" s="116"/>
      <c r="R15" s="117"/>
      <c r="S15" s="116"/>
      <c r="T15" s="70"/>
      <c r="U15" s="116"/>
      <c r="V15" s="117"/>
      <c r="W15" s="116"/>
      <c r="X15" s="69"/>
      <c r="Y15" s="116"/>
      <c r="Z15" s="117"/>
      <c r="AA15" s="116"/>
      <c r="AB15" s="70"/>
      <c r="AC15" s="116"/>
      <c r="AD15" s="117"/>
      <c r="AE15" s="116"/>
      <c r="AF15" s="69"/>
      <c r="AG15" s="116"/>
      <c r="AH15" s="117"/>
      <c r="AI15" s="116"/>
      <c r="AK15" s="118"/>
      <c r="AL15" s="119"/>
      <c r="AN15" s="120"/>
      <c r="AO15" s="121"/>
      <c r="AP15" s="120"/>
      <c r="AR15" s="120"/>
      <c r="AS15" s="120"/>
      <c r="AT15" s="120"/>
      <c r="AV15" s="120"/>
      <c r="AW15" s="120"/>
      <c r="AX15" s="120"/>
    </row>
    <row r="16" spans="2:50" s="71" customFormat="1" ht="27" customHeight="1" x14ac:dyDescent="0.25">
      <c r="B16" s="75" t="s">
        <v>60</v>
      </c>
      <c r="C16" s="76">
        <v>0.55555555555555558</v>
      </c>
      <c r="D16" s="63">
        <v>2</v>
      </c>
      <c r="E16" s="100" t="str">
        <f>Pools!C7</f>
        <v>Super 3</v>
      </c>
      <c r="F16" s="86" t="s">
        <v>44</v>
      </c>
      <c r="G16" s="99" t="str">
        <f>Pools!C9</f>
        <v>Zagrebački ragbi Savez</v>
      </c>
      <c r="H16" s="86">
        <v>4</v>
      </c>
      <c r="I16" s="78"/>
      <c r="J16" s="65" t="s">
        <v>45</v>
      </c>
      <c r="K16" s="78"/>
      <c r="L16" s="66"/>
      <c r="M16" s="88"/>
      <c r="N16" s="89" t="s">
        <v>45</v>
      </c>
      <c r="O16" s="88"/>
      <c r="P16" s="69"/>
      <c r="Q16" s="88"/>
      <c r="R16" s="89" t="s">
        <v>45</v>
      </c>
      <c r="S16" s="88"/>
      <c r="T16" s="70"/>
      <c r="U16" s="88"/>
      <c r="V16" s="89" t="s">
        <v>45</v>
      </c>
      <c r="W16" s="88"/>
      <c r="X16" s="69"/>
      <c r="Y16" s="88"/>
      <c r="Z16" s="89" t="s">
        <v>45</v>
      </c>
      <c r="AA16" s="88"/>
      <c r="AB16" s="70"/>
      <c r="AC16" s="88"/>
      <c r="AD16" s="89" t="s">
        <v>45</v>
      </c>
      <c r="AE16" s="88"/>
      <c r="AF16" s="69"/>
      <c r="AG16" s="88"/>
      <c r="AH16" s="89" t="s">
        <v>45</v>
      </c>
      <c r="AI16" s="88"/>
      <c r="AK16" s="90">
        <f>(M16+O16)*5+(Q16+S16)*2+(U16+W16)*3+(Y16+AA16)*3</f>
        <v>0</v>
      </c>
      <c r="AL16" s="91" t="str">
        <f>IF(AK16=0,"   ",IF(AK16=(I16+K16),"ok","false"))</f>
        <v xml:space="preserve">   </v>
      </c>
      <c r="AN16" s="92" t="str">
        <f>IF(ISBLANK(I16),"  ",IF(I16&gt;K16,3,IF(I16=K16,2,1)))</f>
        <v xml:space="preserve">  </v>
      </c>
      <c r="AO16" s="87" t="s">
        <v>45</v>
      </c>
      <c r="AP16" s="92" t="str">
        <f>IF(ISBLANK(K16),"  ",IF(K16&gt;I16,3,IF(K16=I16,2,1)))</f>
        <v xml:space="preserve">  </v>
      </c>
      <c r="AR16" s="92" t="str">
        <f>IF($AN16="  ","  ",IF($AN16=3,1,"  "))</f>
        <v xml:space="preserve">  </v>
      </c>
      <c r="AS16" s="92" t="str">
        <f>IF($AN16="  ","  ",IF($AN16=2,1,"  "))</f>
        <v xml:space="preserve">  </v>
      </c>
      <c r="AT16" s="92" t="str">
        <f>IF($AN16="  ","  ",IF($AN16=1,1,"  "))</f>
        <v xml:space="preserve">  </v>
      </c>
      <c r="AV16" s="92" t="str">
        <f>IF($AP16="  ","  ",IF($AP16=3,1,"  "))</f>
        <v xml:space="preserve">  </v>
      </c>
      <c r="AW16" s="92" t="str">
        <f>IF($AP16="  ","  ",IF($AP16=2,1,"  "))</f>
        <v xml:space="preserve">  </v>
      </c>
      <c r="AX16" s="92" t="str">
        <f>IF($AP16="  ","  ",IF($AP16=1,1,"  "))</f>
        <v xml:space="preserve">  </v>
      </c>
    </row>
    <row r="17" spans="2:50" s="71" customFormat="1" ht="27" customHeight="1" x14ac:dyDescent="0.25">
      <c r="B17" s="61" t="s">
        <v>66</v>
      </c>
      <c r="C17" s="76">
        <v>0.56944444444444442</v>
      </c>
      <c r="D17" s="63">
        <v>3</v>
      </c>
      <c r="E17" s="98" t="str">
        <f>Pools!C14</f>
        <v>BVP Academy</v>
      </c>
      <c r="F17" s="86" t="s">
        <v>44</v>
      </c>
      <c r="G17" s="98" t="str">
        <f>Pools!C15</f>
        <v>Moravia rugby</v>
      </c>
      <c r="H17" s="77">
        <v>4</v>
      </c>
      <c r="I17" s="78"/>
      <c r="J17" s="65" t="s">
        <v>45</v>
      </c>
      <c r="K17" s="78"/>
      <c r="L17" s="66"/>
      <c r="M17" s="80"/>
      <c r="N17" s="81"/>
      <c r="O17" s="80"/>
      <c r="P17" s="69"/>
      <c r="Q17" s="80"/>
      <c r="R17" s="81"/>
      <c r="S17" s="80"/>
      <c r="T17" s="70"/>
      <c r="U17" s="80"/>
      <c r="V17" s="81"/>
      <c r="W17" s="80"/>
      <c r="X17" s="69"/>
      <c r="Y17" s="80"/>
      <c r="Z17" s="81"/>
      <c r="AA17" s="80"/>
      <c r="AB17" s="70"/>
      <c r="AC17" s="80"/>
      <c r="AD17" s="81"/>
      <c r="AE17" s="80"/>
      <c r="AF17" s="69"/>
      <c r="AG17" s="80"/>
      <c r="AH17" s="81"/>
      <c r="AI17" s="80"/>
      <c r="AK17" s="82"/>
      <c r="AL17" s="83"/>
      <c r="AN17" s="84"/>
      <c r="AO17" s="79"/>
      <c r="AP17" s="84"/>
      <c r="AR17" s="84"/>
      <c r="AS17" s="84"/>
      <c r="AT17" s="84"/>
      <c r="AV17" s="84"/>
      <c r="AW17" s="84"/>
      <c r="AX17" s="84"/>
    </row>
    <row r="18" spans="2:50" s="71" customFormat="1" ht="27" customHeight="1" x14ac:dyDescent="0.25">
      <c r="B18" s="75" t="s">
        <v>60</v>
      </c>
      <c r="C18" s="85">
        <v>0.58333333333333337</v>
      </c>
      <c r="D18" s="63">
        <v>3</v>
      </c>
      <c r="E18" s="100" t="str">
        <f>Pools!C8</f>
        <v>Moravia rugby</v>
      </c>
      <c r="F18" s="86" t="s">
        <v>44</v>
      </c>
      <c r="G18" s="100" t="str">
        <f>Pools!C9</f>
        <v>Zagrebački ragbi Savez</v>
      </c>
      <c r="H18" s="109">
        <v>4</v>
      </c>
      <c r="I18" s="78"/>
      <c r="J18" s="65" t="s">
        <v>45</v>
      </c>
      <c r="K18" s="78"/>
      <c r="L18" s="66"/>
      <c r="M18" s="102"/>
      <c r="N18" s="103"/>
      <c r="O18" s="102"/>
      <c r="P18" s="69"/>
      <c r="Q18" s="102"/>
      <c r="R18" s="103"/>
      <c r="S18" s="102"/>
      <c r="T18" s="70"/>
      <c r="U18" s="102"/>
      <c r="V18" s="103"/>
      <c r="W18" s="102"/>
      <c r="X18" s="69"/>
      <c r="Y18" s="102"/>
      <c r="Z18" s="103"/>
      <c r="AA18" s="102"/>
      <c r="AB18" s="70"/>
      <c r="AC18" s="102"/>
      <c r="AD18" s="103"/>
      <c r="AE18" s="102"/>
      <c r="AF18" s="69"/>
      <c r="AG18" s="102"/>
      <c r="AH18" s="103"/>
      <c r="AI18" s="102"/>
      <c r="AK18" s="104"/>
      <c r="AL18" s="105"/>
      <c r="AN18" s="106"/>
      <c r="AO18" s="101"/>
      <c r="AP18" s="106"/>
      <c r="AR18" s="106"/>
      <c r="AS18" s="106"/>
      <c r="AT18" s="106"/>
      <c r="AV18" s="106"/>
      <c r="AW18" s="106"/>
      <c r="AX18" s="106"/>
    </row>
    <row r="19" spans="2:50" s="71" customFormat="1" ht="27" customHeight="1" x14ac:dyDescent="0.25">
      <c r="B19" s="61" t="s">
        <v>66</v>
      </c>
      <c r="C19" s="76">
        <v>0.59722222222222221</v>
      </c>
      <c r="D19" s="63">
        <v>1</v>
      </c>
      <c r="E19" s="114" t="str">
        <f>Pools!C12</f>
        <v>Super 3</v>
      </c>
      <c r="F19" s="86"/>
      <c r="G19" s="114" t="str">
        <f>Pools!C13</f>
        <v>PeŘí</v>
      </c>
      <c r="H19" s="109">
        <v>2</v>
      </c>
      <c r="I19" s="78"/>
      <c r="J19" s="65" t="s">
        <v>45</v>
      </c>
      <c r="K19" s="78"/>
      <c r="L19" s="66"/>
      <c r="M19" s="102"/>
      <c r="N19" s="103"/>
      <c r="O19" s="102"/>
      <c r="P19" s="69"/>
      <c r="Q19" s="102"/>
      <c r="R19" s="103"/>
      <c r="S19" s="102"/>
      <c r="T19" s="70"/>
      <c r="U19" s="102"/>
      <c r="V19" s="103"/>
      <c r="W19" s="102"/>
      <c r="X19" s="69"/>
      <c r="Y19" s="102"/>
      <c r="Z19" s="103"/>
      <c r="AA19" s="102"/>
      <c r="AB19" s="70"/>
      <c r="AC19" s="102"/>
      <c r="AD19" s="103"/>
      <c r="AE19" s="102"/>
      <c r="AF19" s="69"/>
      <c r="AG19" s="102"/>
      <c r="AH19" s="103"/>
      <c r="AI19" s="102"/>
      <c r="AK19" s="104"/>
      <c r="AL19" s="105"/>
      <c r="AN19" s="106"/>
      <c r="AO19" s="101"/>
      <c r="AP19" s="106"/>
      <c r="AR19" s="106"/>
      <c r="AS19" s="106"/>
      <c r="AT19" s="106"/>
      <c r="AV19" s="106"/>
      <c r="AW19" s="106"/>
      <c r="AX19" s="106"/>
    </row>
    <row r="20" spans="2:50" s="71" customFormat="1" ht="27" customHeight="1" x14ac:dyDescent="0.25">
      <c r="B20" s="75" t="s">
        <v>60</v>
      </c>
      <c r="C20" s="76">
        <v>0.61111111111111105</v>
      </c>
      <c r="D20" s="63">
        <v>1</v>
      </c>
      <c r="E20" s="99" t="str">
        <f>Pools!C6</f>
        <v>The OlyOlo</v>
      </c>
      <c r="F20" s="86" t="s">
        <v>44</v>
      </c>
      <c r="G20" s="99" t="str">
        <f>Pools!C7</f>
        <v>Super 3</v>
      </c>
      <c r="H20" s="109">
        <v>2</v>
      </c>
      <c r="I20" s="78"/>
      <c r="J20" s="65" t="s">
        <v>45</v>
      </c>
      <c r="K20" s="78"/>
      <c r="L20" s="66"/>
      <c r="M20" s="102"/>
      <c r="N20" s="103"/>
      <c r="O20" s="102"/>
      <c r="P20" s="69"/>
      <c r="Q20" s="102"/>
      <c r="R20" s="103"/>
      <c r="S20" s="102"/>
      <c r="T20" s="70"/>
      <c r="U20" s="102"/>
      <c r="V20" s="103"/>
      <c r="W20" s="102"/>
      <c r="X20" s="69"/>
      <c r="Y20" s="102"/>
      <c r="Z20" s="103"/>
      <c r="AA20" s="102"/>
      <c r="AB20" s="70"/>
      <c r="AC20" s="102"/>
      <c r="AD20" s="103"/>
      <c r="AE20" s="102"/>
      <c r="AF20" s="69"/>
      <c r="AG20" s="102"/>
      <c r="AH20" s="103"/>
      <c r="AI20" s="102"/>
      <c r="AK20" s="104"/>
      <c r="AL20" s="105"/>
      <c r="AN20" s="106"/>
      <c r="AO20" s="101"/>
      <c r="AP20" s="106"/>
      <c r="AR20" s="106"/>
      <c r="AS20" s="106"/>
      <c r="AT20" s="106"/>
      <c r="AV20" s="106"/>
      <c r="AW20" s="106"/>
      <c r="AX20" s="106"/>
    </row>
  </sheetData>
  <mergeCells count="28">
    <mergeCell ref="M4:AI4"/>
    <mergeCell ref="AR4:AT4"/>
    <mergeCell ref="AV4:AX4"/>
    <mergeCell ref="I5:K5"/>
    <mergeCell ref="M5:O5"/>
    <mergeCell ref="Q5:S5"/>
    <mergeCell ref="U5:W5"/>
    <mergeCell ref="Y5:AA5"/>
    <mergeCell ref="AC5:AE5"/>
    <mergeCell ref="AG5:AI5"/>
    <mergeCell ref="AK5:AL5"/>
    <mergeCell ref="AN5:AP5"/>
    <mergeCell ref="I6:K6"/>
    <mergeCell ref="M6:O6"/>
    <mergeCell ref="Q6:S6"/>
    <mergeCell ref="U6:W6"/>
    <mergeCell ref="Y6:AA6"/>
    <mergeCell ref="AG7:AI7"/>
    <mergeCell ref="AC6:AE6"/>
    <mergeCell ref="AG6:AI6"/>
    <mergeCell ref="AN6:AP6"/>
    <mergeCell ref="AK7:AL7"/>
    <mergeCell ref="AN7:AP7"/>
    <mergeCell ref="M7:O7"/>
    <mergeCell ref="Q7:S7"/>
    <mergeCell ref="U7:W7"/>
    <mergeCell ref="Y7:AA7"/>
    <mergeCell ref="AC7:AE7"/>
  </mergeCells>
  <printOptions horizontalCentered="1"/>
  <pageMargins left="0.39374999999999999" right="0.39374999999999999" top="0.59027777777777801" bottom="0.59027777777777801" header="0.51180555555555496" footer="0.39374999999999999"/>
  <pageSetup scale="65" firstPageNumber="0" orientation="landscape" r:id="rId1"/>
  <headerFooter>
    <oddFooter>&amp;L© Ralph Götz&amp;C&amp;F - &amp;A&amp;R&amp;D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7"/>
  <sheetViews>
    <sheetView topLeftCell="A4" zoomScaleNormal="100" workbookViewId="0">
      <selection activeCell="A9" sqref="A9"/>
    </sheetView>
  </sheetViews>
  <sheetFormatPr defaultRowHeight="12.75" x14ac:dyDescent="0.2"/>
  <cols>
    <col min="1" max="1" width="17.5703125" customWidth="1"/>
    <col min="2" max="2" width="3.7109375" customWidth="1"/>
    <col min="3" max="3" width="59.5703125" bestFit="1" customWidth="1"/>
    <col min="4" max="7" width="4.42578125" customWidth="1"/>
    <col min="8" max="8" width="7.85546875" customWidth="1"/>
    <col min="9" max="9" width="7.5703125" customWidth="1"/>
    <col min="10" max="10" width="4.42578125" customWidth="1"/>
    <col min="11" max="1026" width="8.85546875"/>
  </cols>
  <sheetData>
    <row r="1" spans="2:11" ht="18" x14ac:dyDescent="0.25">
      <c r="B1" s="1" t="str">
        <f>Pools!B1</f>
        <v>PYRF girls U18, girls U16</v>
      </c>
    </row>
    <row r="2" spans="2:11" ht="23.25" x14ac:dyDescent="0.35">
      <c r="B2" s="2" t="str">
        <f>Pools!B2</f>
        <v>RC Slavia Praha 18.october 2025</v>
      </c>
    </row>
    <row r="3" spans="2:11" ht="23.25" x14ac:dyDescent="0.35">
      <c r="B3" s="2" t="s">
        <v>46</v>
      </c>
    </row>
    <row r="5" spans="2:11" ht="18.75" x14ac:dyDescent="0.3">
      <c r="C5" s="34" t="s">
        <v>47</v>
      </c>
      <c r="D5" s="35" t="s">
        <v>48</v>
      </c>
      <c r="E5" s="36" t="s">
        <v>49</v>
      </c>
      <c r="F5" s="36" t="s">
        <v>50</v>
      </c>
      <c r="G5" s="36" t="s">
        <v>51</v>
      </c>
      <c r="H5" s="36" t="s">
        <v>52</v>
      </c>
      <c r="I5" s="36" t="s">
        <v>44</v>
      </c>
      <c r="J5" s="37" t="s">
        <v>53</v>
      </c>
      <c r="K5" s="38" t="s">
        <v>54</v>
      </c>
    </row>
    <row r="6" spans="2:11" ht="18" x14ac:dyDescent="0.25">
      <c r="C6" s="110"/>
      <c r="D6" s="40"/>
      <c r="E6" s="41"/>
      <c r="F6" s="41"/>
      <c r="G6" s="41"/>
      <c r="H6" s="41"/>
      <c r="I6" s="41"/>
      <c r="J6" s="41"/>
      <c r="K6" s="42"/>
    </row>
    <row r="7" spans="2:11" ht="18" x14ac:dyDescent="0.25">
      <c r="C7" s="111"/>
      <c r="D7" s="44"/>
      <c r="E7" s="45"/>
      <c r="F7" s="45"/>
      <c r="G7" s="45"/>
      <c r="H7" s="45"/>
      <c r="I7" s="45"/>
      <c r="J7" s="45"/>
      <c r="K7" s="46"/>
    </row>
    <row r="8" spans="2:11" ht="18" x14ac:dyDescent="0.25">
      <c r="C8" s="111"/>
      <c r="D8" s="44"/>
      <c r="E8" s="45"/>
      <c r="F8" s="45"/>
      <c r="G8" s="45"/>
      <c r="H8" s="45"/>
      <c r="I8" s="45"/>
      <c r="J8" s="45"/>
      <c r="K8" s="46"/>
    </row>
    <row r="9" spans="2:11" ht="18" x14ac:dyDescent="0.25">
      <c r="C9" s="112"/>
      <c r="D9" s="44"/>
      <c r="E9" s="45"/>
      <c r="F9" s="45"/>
      <c r="G9" s="45"/>
      <c r="H9" s="45"/>
      <c r="I9" s="45"/>
      <c r="J9" s="45"/>
      <c r="K9" s="46"/>
    </row>
    <row r="10" spans="2:11" ht="18" x14ac:dyDescent="0.25">
      <c r="C10" s="113"/>
      <c r="D10" s="49"/>
      <c r="E10" s="50"/>
      <c r="F10" s="50"/>
      <c r="G10" s="50"/>
      <c r="H10" s="50"/>
      <c r="I10" s="50"/>
      <c r="J10" s="50"/>
      <c r="K10" s="51"/>
    </row>
    <row r="11" spans="2:11" x14ac:dyDescent="0.2">
      <c r="C11" s="31" t="s">
        <v>59</v>
      </c>
    </row>
    <row r="12" spans="2:11" x14ac:dyDescent="0.2">
      <c r="C12" s="31"/>
    </row>
    <row r="13" spans="2:11" ht="18" x14ac:dyDescent="0.25">
      <c r="B13" s="52" t="s">
        <v>55</v>
      </c>
      <c r="C13" s="53"/>
      <c r="D13" s="32"/>
    </row>
    <row r="14" spans="2:11" ht="18" x14ac:dyDescent="0.25">
      <c r="B14" s="54" t="s">
        <v>56</v>
      </c>
      <c r="C14" s="54"/>
      <c r="D14" s="33"/>
    </row>
    <row r="15" spans="2:11" ht="18" x14ac:dyDescent="0.25">
      <c r="B15" s="56" t="s">
        <v>31</v>
      </c>
      <c r="C15" s="55"/>
      <c r="D15" s="33"/>
    </row>
    <row r="16" spans="2:11" ht="18" x14ac:dyDescent="0.25">
      <c r="B16" s="56" t="s">
        <v>57</v>
      </c>
      <c r="C16" s="55"/>
      <c r="D16" s="33"/>
    </row>
    <row r="17" spans="2:4" ht="18" x14ac:dyDescent="0.25">
      <c r="B17" s="57" t="s">
        <v>58</v>
      </c>
      <c r="C17" s="57"/>
      <c r="D17" s="33"/>
    </row>
  </sheetData>
  <pageMargins left="0.7" right="0.7" top="0.78749999999999998" bottom="0.78749999999999998" header="0.51180555555555496" footer="0.51180555555555496"/>
  <pageSetup firstPageNumber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Pools</vt:lpstr>
      <vt:lpstr>Matches</vt:lpstr>
      <vt:lpstr>Final Standing</vt:lpstr>
      <vt:lpstr>Matches!Oblast_tisku</vt:lpstr>
    </vt:vector>
  </TitlesOfParts>
  <Company>HDM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 Chemie</dc:creator>
  <cp:lastModifiedBy>Hana Schlangerová</cp:lastModifiedBy>
  <cp:revision>1</cp:revision>
  <cp:lastPrinted>2020-09-12T10:08:03Z</cp:lastPrinted>
  <dcterms:created xsi:type="dcterms:W3CDTF">1999-05-20T09:33:46Z</dcterms:created>
  <dcterms:modified xsi:type="dcterms:W3CDTF">2025-10-14T06:47:20Z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HDM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